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JUNIO 2025\PARA PUBLICACION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'EST-FINAL'!$B$3:$X$211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04" i="2" l="1"/>
  <c r="X170" i="2"/>
  <c r="X174" i="2"/>
  <c r="V176" i="2"/>
  <c r="V160" i="2"/>
  <c r="W18" i="2"/>
  <c r="W186" i="2"/>
  <c r="W185" i="2"/>
  <c r="W184" i="2"/>
  <c r="W183" i="2"/>
  <c r="W182" i="2"/>
  <c r="W181" i="2"/>
  <c r="W180" i="2"/>
  <c r="W179" i="2"/>
  <c r="W176" i="2"/>
  <c r="W174" i="2"/>
  <c r="W172" i="2"/>
  <c r="W170" i="2"/>
  <c r="W168" i="2"/>
  <c r="W166" i="2"/>
  <c r="W164" i="2"/>
  <c r="W162" i="2"/>
  <c r="W152" i="2"/>
  <c r="W151" i="2"/>
  <c r="W149" i="2"/>
  <c r="W148" i="2"/>
  <c r="W146" i="2"/>
  <c r="W145" i="2"/>
  <c r="W143" i="2"/>
  <c r="W141" i="2"/>
  <c r="W138" i="2"/>
  <c r="W136" i="2"/>
  <c r="W133" i="2"/>
  <c r="W131" i="2"/>
  <c r="W126" i="2"/>
  <c r="W125" i="2"/>
  <c r="W123" i="2"/>
  <c r="W122" i="2"/>
  <c r="W120" i="2"/>
  <c r="W118" i="2"/>
  <c r="W115" i="2"/>
  <c r="W113" i="2"/>
  <c r="W107" i="2"/>
  <c r="W106" i="2"/>
  <c r="W104" i="2"/>
  <c r="W103" i="2"/>
  <c r="W101" i="2"/>
  <c r="W100" i="2"/>
  <c r="W98" i="2"/>
  <c r="W97" i="2"/>
  <c r="W95" i="2"/>
  <c r="W93" i="2"/>
  <c r="W90" i="2"/>
  <c r="W88" i="2"/>
  <c r="W85" i="2"/>
  <c r="W83" i="2"/>
  <c r="W80" i="2"/>
  <c r="W78" i="2"/>
  <c r="W72" i="2"/>
  <c r="W71" i="2"/>
  <c r="W70" i="2"/>
  <c r="W69" i="2"/>
  <c r="W68" i="2"/>
  <c r="W67" i="2"/>
  <c r="W66" i="2"/>
  <c r="W65" i="2"/>
  <c r="W64" i="2"/>
  <c r="W63" i="2"/>
  <c r="W62" i="2"/>
  <c r="W61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4" i="2"/>
  <c r="W43" i="2"/>
  <c r="W42" i="2"/>
  <c r="W41" i="2"/>
  <c r="W40" i="2"/>
  <c r="W39" i="2"/>
  <c r="W38" i="2"/>
  <c r="W37" i="2"/>
  <c r="W36" i="2"/>
  <c r="W35" i="2"/>
  <c r="W34" i="2"/>
  <c r="W33" i="2"/>
  <c r="W30" i="2"/>
  <c r="W29" i="2"/>
  <c r="W28" i="2"/>
  <c r="W27" i="2"/>
  <c r="W26" i="2"/>
  <c r="W25" i="2"/>
  <c r="W24" i="2"/>
  <c r="W23" i="2"/>
  <c r="W22" i="2"/>
  <c r="W21" i="2"/>
  <c r="W20" i="2"/>
  <c r="X20" i="2" s="1"/>
  <c r="W19" i="2"/>
  <c r="V209" i="2"/>
  <c r="V208" i="2"/>
  <c r="V207" i="2"/>
  <c r="V206" i="2"/>
  <c r="V203" i="2"/>
  <c r="V198" i="2"/>
  <c r="V197" i="2"/>
  <c r="V196" i="2"/>
  <c r="V195" i="2"/>
  <c r="V193" i="2"/>
  <c r="V192" i="2"/>
  <c r="V186" i="2"/>
  <c r="V185" i="2"/>
  <c r="V184" i="2"/>
  <c r="V183" i="2"/>
  <c r="V182" i="2"/>
  <c r="V181" i="2"/>
  <c r="V180" i="2"/>
  <c r="V179" i="2"/>
  <c r="V178" i="2"/>
  <c r="V174" i="2"/>
  <c r="V172" i="2"/>
  <c r="V170" i="2"/>
  <c r="V168" i="2"/>
  <c r="V166" i="2"/>
  <c r="V164" i="2"/>
  <c r="V162" i="2"/>
  <c r="V152" i="2"/>
  <c r="V151" i="2"/>
  <c r="V150" i="2"/>
  <c r="V149" i="2"/>
  <c r="V148" i="2"/>
  <c r="V147" i="2"/>
  <c r="V146" i="2"/>
  <c r="V145" i="2"/>
  <c r="V144" i="2"/>
  <c r="V143" i="2"/>
  <c r="V141" i="2"/>
  <c r="V139" i="2"/>
  <c r="V138" i="2"/>
  <c r="V136" i="2"/>
  <c r="V134" i="2"/>
  <c r="V133" i="2"/>
  <c r="V131" i="2"/>
  <c r="V129" i="2"/>
  <c r="V126" i="2"/>
  <c r="V125" i="2"/>
  <c r="V124" i="2"/>
  <c r="V123" i="2"/>
  <c r="V122" i="2"/>
  <c r="V121" i="2"/>
  <c r="V120" i="2"/>
  <c r="V118" i="2"/>
  <c r="V116" i="2"/>
  <c r="V115" i="2"/>
  <c r="V113" i="2"/>
  <c r="V111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3" i="2"/>
  <c r="V91" i="2"/>
  <c r="V90" i="2"/>
  <c r="V88" i="2"/>
  <c r="V86" i="2"/>
  <c r="V85" i="2"/>
  <c r="V83" i="2"/>
  <c r="V81" i="2"/>
  <c r="V80" i="2"/>
  <c r="V78" i="2"/>
  <c r="V76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5" i="2"/>
  <c r="W188" i="2"/>
  <c r="V188" i="2"/>
  <c r="W155" i="2"/>
  <c r="W156" i="2"/>
  <c r="W157" i="2"/>
  <c r="V155" i="2"/>
  <c r="V156" i="2"/>
  <c r="V157" i="2"/>
  <c r="W154" i="2"/>
  <c r="V154" i="2"/>
  <c r="X18" i="2" l="1"/>
  <c r="U203" i="2"/>
  <c r="U178" i="2"/>
  <c r="U209" i="2" s="1"/>
  <c r="U160" i="2"/>
  <c r="U198" i="2" s="1"/>
  <c r="U150" i="2"/>
  <c r="U147" i="2"/>
  <c r="U134" i="2"/>
  <c r="U144" i="2"/>
  <c r="U208" i="2" s="1"/>
  <c r="U139" i="2"/>
  <c r="U129" i="2"/>
  <c r="U197" i="2" s="1"/>
  <c r="U124" i="2"/>
  <c r="U121" i="2"/>
  <c r="U207" i="2" s="1"/>
  <c r="U116" i="2"/>
  <c r="U111" i="2"/>
  <c r="U105" i="2"/>
  <c r="U102" i="2"/>
  <c r="U99" i="2"/>
  <c r="U96" i="2"/>
  <c r="U206" i="2" s="1"/>
  <c r="U91" i="2"/>
  <c r="U86" i="2"/>
  <c r="U81" i="2"/>
  <c r="U76" i="2"/>
  <c r="U60" i="2"/>
  <c r="U46" i="2"/>
  <c r="U45" i="2"/>
  <c r="U204" i="2" s="1"/>
  <c r="U32" i="2"/>
  <c r="U17" i="2"/>
  <c r="U15" i="2"/>
  <c r="U192" i="2" l="1"/>
  <c r="U193" i="2"/>
  <c r="U205" i="2"/>
  <c r="U210" i="2" s="1"/>
  <c r="U195" i="2"/>
  <c r="U194" i="2" s="1"/>
  <c r="U199" i="2" s="1"/>
  <c r="U196" i="2"/>
  <c r="X27" i="2" l="1"/>
  <c r="T160" i="2"/>
  <c r="T198" i="2" s="1"/>
  <c r="T178" i="2"/>
  <c r="T209" i="2" s="1"/>
  <c r="S178" i="2"/>
  <c r="S160" i="2"/>
  <c r="S150" i="2"/>
  <c r="T150" i="2"/>
  <c r="T147" i="2"/>
  <c r="T144" i="2"/>
  <c r="T139" i="2"/>
  <c r="T134" i="2"/>
  <c r="T129" i="2"/>
  <c r="T197" i="2" s="1"/>
  <c r="T124" i="2"/>
  <c r="T111" i="2"/>
  <c r="T116" i="2"/>
  <c r="T121" i="2"/>
  <c r="T105" i="2"/>
  <c r="S105" i="2"/>
  <c r="W105" i="2" s="1"/>
  <c r="T102" i="2"/>
  <c r="T206" i="2" s="1"/>
  <c r="T99" i="2"/>
  <c r="T96" i="2"/>
  <c r="T91" i="2"/>
  <c r="T86" i="2"/>
  <c r="T81" i="2"/>
  <c r="T76" i="2"/>
  <c r="T60" i="2"/>
  <c r="T46" i="2"/>
  <c r="T32" i="2"/>
  <c r="T17" i="2"/>
  <c r="S17" i="2"/>
  <c r="S32" i="2"/>
  <c r="W32" i="2" s="1"/>
  <c r="S46" i="2"/>
  <c r="W46" i="2" s="1"/>
  <c r="S60" i="2"/>
  <c r="W60" i="2" s="1"/>
  <c r="S76" i="2"/>
  <c r="W76" i="2" s="1"/>
  <c r="S81" i="2"/>
  <c r="S86" i="2"/>
  <c r="W86" i="2" s="1"/>
  <c r="S91" i="2"/>
  <c r="W91" i="2" s="1"/>
  <c r="S96" i="2"/>
  <c r="W96" i="2" s="1"/>
  <c r="S99" i="2"/>
  <c r="W99" i="2" s="1"/>
  <c r="S102" i="2"/>
  <c r="W102" i="2" s="1"/>
  <c r="S111" i="2"/>
  <c r="W111" i="2" s="1"/>
  <c r="S116" i="2"/>
  <c r="W116" i="2" s="1"/>
  <c r="W17" i="2" l="1"/>
  <c r="X17" i="2" s="1"/>
  <c r="W150" i="2"/>
  <c r="W81" i="2"/>
  <c r="S45" i="2"/>
  <c r="W45" i="2" s="1"/>
  <c r="T208" i="2"/>
  <c r="S15" i="2"/>
  <c r="W15" i="2" s="1"/>
  <c r="X15" i="2" s="1"/>
  <c r="T15" i="2"/>
  <c r="T192" i="2" s="1"/>
  <c r="T207" i="2"/>
  <c r="T196" i="2"/>
  <c r="T195" i="2"/>
  <c r="T45" i="2"/>
  <c r="T204" i="2" s="1"/>
  <c r="T203" i="2" s="1"/>
  <c r="X156" i="2"/>
  <c r="T205" i="2" l="1"/>
  <c r="T193" i="2"/>
  <c r="T194" i="2"/>
  <c r="T199" i="2" s="1"/>
  <c r="T210" i="2"/>
  <c r="V194" i="2"/>
  <c r="V199" i="2" s="1"/>
  <c r="X19" i="2"/>
  <c r="R192" i="2"/>
  <c r="S209" i="2"/>
  <c r="R178" i="2"/>
  <c r="W178" i="2" s="1"/>
  <c r="S198" i="2"/>
  <c r="R160" i="2"/>
  <c r="W160" i="2" s="1"/>
  <c r="S147" i="2"/>
  <c r="W147" i="2" s="1"/>
  <c r="S144" i="2"/>
  <c r="W144" i="2" s="1"/>
  <c r="S139" i="2"/>
  <c r="W139" i="2" s="1"/>
  <c r="S134" i="2"/>
  <c r="W134" i="2" s="1"/>
  <c r="S129" i="2"/>
  <c r="W129" i="2" s="1"/>
  <c r="S196" i="2"/>
  <c r="S121" i="2"/>
  <c r="W121" i="2" s="1"/>
  <c r="S124" i="2"/>
  <c r="W124" i="2" s="1"/>
  <c r="S208" i="2" l="1"/>
  <c r="S207" i="2"/>
  <c r="S197" i="2"/>
  <c r="S195" i="2"/>
  <c r="S206" i="2"/>
  <c r="S205" i="2" l="1"/>
  <c r="S194" i="2"/>
  <c r="S204" i="2"/>
  <c r="S192" i="2"/>
  <c r="W192" i="2" s="1"/>
  <c r="S193" i="2"/>
  <c r="S199" i="2" l="1"/>
  <c r="S203" i="2"/>
  <c r="S210" i="2" l="1"/>
  <c r="X160" i="2" l="1"/>
  <c r="X185" i="2"/>
  <c r="V205" i="2"/>
  <c r="V210" i="2" s="1"/>
  <c r="R193" i="2"/>
  <c r="W193" i="2" s="1"/>
  <c r="R209" i="2"/>
  <c r="W209" i="2" s="1"/>
  <c r="X209" i="2" s="1"/>
  <c r="R208" i="2"/>
  <c r="W208" i="2" s="1"/>
  <c r="X208" i="2" s="1"/>
  <c r="R207" i="2"/>
  <c r="W207" i="2" s="1"/>
  <c r="R206" i="2"/>
  <c r="R204" i="2"/>
  <c r="W204" i="2" s="1"/>
  <c r="R198" i="2"/>
  <c r="W198" i="2" s="1"/>
  <c r="X198" i="2" s="1"/>
  <c r="R197" i="2"/>
  <c r="W197" i="2" s="1"/>
  <c r="X197" i="2" s="1"/>
  <c r="R196" i="2"/>
  <c r="W196" i="2" s="1"/>
  <c r="X196" i="2" s="1"/>
  <c r="R195" i="2"/>
  <c r="P210" i="2"/>
  <c r="Q210" i="2"/>
  <c r="Q199" i="2"/>
  <c r="X154" i="2"/>
  <c r="X188" i="2"/>
  <c r="X162" i="2"/>
  <c r="X168" i="2"/>
  <c r="X179" i="2"/>
  <c r="X182" i="2"/>
  <c r="X164" i="2"/>
  <c r="X166" i="2"/>
  <c r="X180" i="2"/>
  <c r="X133" i="2"/>
  <c r="X145" i="2"/>
  <c r="X131" i="2"/>
  <c r="X134" i="2"/>
  <c r="X136" i="2"/>
  <c r="X139" i="2"/>
  <c r="X143" i="2"/>
  <c r="X144" i="2"/>
  <c r="X146" i="2"/>
  <c r="X149" i="2"/>
  <c r="X150" i="2"/>
  <c r="X151" i="2"/>
  <c r="X152" i="2"/>
  <c r="X155" i="2"/>
  <c r="X138" i="2"/>
  <c r="X141" i="2"/>
  <c r="X111" i="2"/>
  <c r="X113" i="2"/>
  <c r="X115" i="2"/>
  <c r="X122" i="2"/>
  <c r="X123" i="2"/>
  <c r="X124" i="2"/>
  <c r="X125" i="2"/>
  <c r="X116" i="2"/>
  <c r="X118" i="2"/>
  <c r="X120" i="2"/>
  <c r="X121" i="2"/>
  <c r="X126" i="2"/>
  <c r="X105" i="2"/>
  <c r="X100" i="2"/>
  <c r="X97" i="2"/>
  <c r="X96" i="2"/>
  <c r="W206" i="2" l="1"/>
  <c r="W205" i="2" s="1"/>
  <c r="W195" i="2"/>
  <c r="X195" i="2" s="1"/>
  <c r="R194" i="2"/>
  <c r="R199" i="2" s="1"/>
  <c r="X129" i="2"/>
  <c r="X183" i="2"/>
  <c r="X178" i="2"/>
  <c r="X148" i="2"/>
  <c r="X181" i="2"/>
  <c r="X147" i="2"/>
  <c r="X157" i="2"/>
  <c r="W194" i="2" l="1"/>
  <c r="W199" i="2" s="1"/>
  <c r="X199" i="2" s="1"/>
  <c r="X99" i="2"/>
  <c r="X98" i="2"/>
  <c r="X101" i="2"/>
  <c r="X102" i="2"/>
  <c r="X76" i="2"/>
  <c r="X34" i="2"/>
  <c r="X43" i="2"/>
  <c r="X45" i="2"/>
  <c r="X51" i="2"/>
  <c r="X53" i="2"/>
  <c r="X59" i="2"/>
  <c r="X60" i="2"/>
  <c r="X66" i="2"/>
  <c r="X67" i="2"/>
  <c r="X68" i="2"/>
  <c r="X40" i="2"/>
  <c r="X207" i="2"/>
  <c r="X204" i="2"/>
  <c r="R203" i="2"/>
  <c r="W203" i="2" s="1"/>
  <c r="X193" i="2"/>
  <c r="X80" i="2" l="1"/>
  <c r="X91" i="2"/>
  <c r="X78" i="2"/>
  <c r="X49" i="2"/>
  <c r="X33" i="2"/>
  <c r="X24" i="2"/>
  <c r="X107" i="2"/>
  <c r="X90" i="2"/>
  <c r="X106" i="2"/>
  <c r="X104" i="2"/>
  <c r="X86" i="2"/>
  <c r="X62" i="2"/>
  <c r="X38" i="2"/>
  <c r="X29" i="2"/>
  <c r="X21" i="2"/>
  <c r="X103" i="2"/>
  <c r="X85" i="2"/>
  <c r="X64" i="2"/>
  <c r="X56" i="2"/>
  <c r="X48" i="2"/>
  <c r="X23" i="2"/>
  <c r="X42" i="2"/>
  <c r="X70" i="2"/>
  <c r="X22" i="2"/>
  <c r="X83" i="2"/>
  <c r="X194" i="2"/>
  <c r="X81" i="2"/>
  <c r="X61" i="2"/>
  <c r="X50" i="2"/>
  <c r="X72" i="2"/>
  <c r="X52" i="2"/>
  <c r="X44" i="2"/>
  <c r="X36" i="2"/>
  <c r="X95" i="2"/>
  <c r="X93" i="2"/>
  <c r="X88" i="2"/>
  <c r="X58" i="2"/>
  <c r="X39" i="2"/>
  <c r="X55" i="2"/>
  <c r="X47" i="2"/>
  <c r="X26" i="2"/>
  <c r="X54" i="2"/>
  <c r="X46" i="2"/>
  <c r="X25" i="2"/>
  <c r="X30" i="2"/>
  <c r="X71" i="2"/>
  <c r="X32" i="2"/>
  <c r="X192" i="2"/>
  <c r="X206" i="2"/>
  <c r="R205" i="2"/>
  <c r="R210" i="2" s="1"/>
  <c r="X203" i="2" l="1"/>
  <c r="W210" i="2"/>
  <c r="X210" i="2" s="1"/>
  <c r="X205" i="2"/>
</calcChain>
</file>

<file path=xl/sharedStrings.xml><?xml version="1.0" encoding="utf-8"?>
<sst xmlns="http://schemas.openxmlformats.org/spreadsheetml/2006/main" count="214" uniqueCount="131">
  <si>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</si>
  <si>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</si>
  <si>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</si>
  <si>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</si>
  <si>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</si>
  <si>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</si>
  <si>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</si>
  <si>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</si>
  <si>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</si>
  <si>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</si>
  <si>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</si>
  <si>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</si>
  <si>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</si>
  <si>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</si>
  <si>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</si>
  <si>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</si>
  <si>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</si>
  <si>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</si>
  <si>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</si>
  <si>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</si>
  <si>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</si>
  <si>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</si>
  <si>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</si>
  <si>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</si>
  <si>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</si>
  <si>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</si>
  <si>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</si>
  <si>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</si>
  <si>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</si>
  <si>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</si>
  <si>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</si>
  <si>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</si>
  <si>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</si>
  <si>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</si>
  <si>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</si>
  <si>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</si>
  <si>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</si>
  <si>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</si>
  <si>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</si>
  <si>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</si>
  <si>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</si>
  <si>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</si>
  <si>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</si>
  <si>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</si>
  <si>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</si>
  <si>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</si>
  <si>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</si>
  <si>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</si>
  <si>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</si>
  <si>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</si>
  <si>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</si>
  <si>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</si>
  <si>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</si>
  <si>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</si>
  <si>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</si>
  <si>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</si>
  <si>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</si>
  <si>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</si>
  <si>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</si>
  <si>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</si>
  <si>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</si>
  <si>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</si>
  <si>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</si>
  <si>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</si>
  <si>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</si>
  <si>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</si>
  <si>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</si>
  <si>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</si>
  <si>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</si>
  <si>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</si>
  <si>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</si>
  <si>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</si>
  <si>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</si>
  <si>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</si>
  <si>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</si>
  <si>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</si>
  <si>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</si>
  <si>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</si>
  <si>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</si>
  <si>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</si>
  <si>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</si>
  <si>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</si>
  <si>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</si>
  <si>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</si>
  <si>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</si>
  <si>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</si>
  <si>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</si>
  <si>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</si>
  <si>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</si>
  <si>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</si>
  <si>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</si>
  <si>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</si>
  <si>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</si>
  <si>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</si>
  <si>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</si>
  <si>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</si>
  <si>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</si>
  <si>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</si>
  <si>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</si>
  <si>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</si>
  <si>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</si>
  <si>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</si>
  <si>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</si>
  <si>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</si>
  <si>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</si>
  <si>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</si>
  <si>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</si>
  <si>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</si>
  <si>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</si>
  <si>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</si>
  <si>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</si>
  <si>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</si>
  <si>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</si>
  <si>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</si>
  <si>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</si>
  <si>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</si>
  <si>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</si>
  <si>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</si>
  <si>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</si>
  <si>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</si>
  <si>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</si>
  <si>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</si>
  <si>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</si>
  <si>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</si>
  <si>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</si>
  <si>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</si>
  <si>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</si>
  <si>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</si>
  <si>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</si>
  <si>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</si>
  <si>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 xml:space="preserve"> Junio 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</si>
</sst>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  <numFmt numFmtId="216" formatCode="#,##0_ ;\-#,##0\ "/>
  </numFmts>
  <fonts count="1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172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6" fontId="80" fillId="0" borderId="0">
      <alignment horizontal="right" vertical="center"/>
    </xf>
    <xf numFmtId="177" fontId="80" fillId="0" borderId="0">
      <alignment horizontal="right" vertical="center"/>
    </xf>
    <xf numFmtId="176" fontId="79" fillId="67" borderId="0">
      <alignment horizontal="right" vertical="center"/>
    </xf>
    <xf numFmtId="176" fontId="81" fillId="0" borderId="0">
      <alignment horizontal="right" vertical="center"/>
    </xf>
    <xf numFmtId="176" fontId="79" fillId="0" borderId="0">
      <alignment horizontal="right" vertical="center"/>
    </xf>
    <xf numFmtId="176" fontId="82" fillId="0" borderId="0">
      <alignment horizontal="right" vertical="center"/>
    </xf>
    <xf numFmtId="176" fontId="79" fillId="0" borderId="0">
      <alignment horizontal="right" vertical="center"/>
    </xf>
    <xf numFmtId="176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 vertical="center"/>
    </xf>
    <xf numFmtId="180" fontId="87" fillId="0" borderId="0">
      <alignment horizontal="right"/>
    </xf>
    <xf numFmtId="9" fontId="88" fillId="67" borderId="0">
      <alignment horizontal="right" vertical="center"/>
    </xf>
    <xf numFmtId="181" fontId="88" fillId="67" borderId="0">
      <alignment horizontal="right" vertical="center"/>
    </xf>
    <xf numFmtId="182" fontId="88" fillId="0" borderId="28" applyBorder="0">
      <alignment horizontal="right"/>
    </xf>
    <xf numFmtId="183" fontId="83" fillId="0" borderId="0">
      <alignment horizontal="right" vertical="center"/>
    </xf>
    <xf numFmtId="184" fontId="88" fillId="0" borderId="0">
      <alignment horizontal="right"/>
    </xf>
    <xf numFmtId="180" fontId="88" fillId="0" borderId="0">
      <alignment horizontal="right"/>
    </xf>
    <xf numFmtId="174" fontId="88" fillId="0" borderId="0">
      <alignment horizontal="right" vertical="center"/>
    </xf>
    <xf numFmtId="185" fontId="88" fillId="0" borderId="0">
      <alignment horizontal="right" vertical="center"/>
    </xf>
    <xf numFmtId="182" fontId="89" fillId="0" borderId="0">
      <alignment horizontal="right"/>
    </xf>
    <xf numFmtId="178" fontId="88" fillId="0" borderId="0">
      <alignment horizontal="right" vertical="center"/>
    </xf>
    <xf numFmtId="178" fontId="90" fillId="67" borderId="0">
      <alignment horizontal="right" vertical="center"/>
    </xf>
    <xf numFmtId="178" fontId="90" fillId="0" borderId="0" applyFill="0" applyBorder="0">
      <alignment horizontal="right" vertical="center"/>
    </xf>
    <xf numFmtId="178" fontId="88" fillId="0" borderId="0">
      <alignment horizontal="right" vertical="center"/>
    </xf>
    <xf numFmtId="0" fontId="85" fillId="0" borderId="29"/>
    <xf numFmtId="186" fontId="57" fillId="0" borderId="30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7" applyNumberFormat="0" applyAlignment="0" applyProtection="0"/>
    <xf numFmtId="0" fontId="92" fillId="68" borderId="27" applyNumberFormat="0" applyAlignment="0" applyProtection="0"/>
    <xf numFmtId="0" fontId="92" fillId="68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18" fillId="7" borderId="19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25" fillId="0" borderId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20" fillId="8" borderId="22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19" fillId="0" borderId="21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3" fillId="69" borderId="31" applyNumberFormat="0" applyAlignment="0" applyProtection="0"/>
    <xf numFmtId="0" fontId="95" fillId="56" borderId="31" applyNumberFormat="0" applyAlignment="0" applyProtection="0"/>
    <xf numFmtId="0" fontId="95" fillId="56" borderId="31" applyNumberFormat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96" fillId="0" borderId="0" applyFont="0" applyFill="0" applyBorder="0" applyAlignment="0" applyProtection="0"/>
    <xf numFmtId="0" fontId="97" fillId="0" borderId="0">
      <protection locked="0"/>
    </xf>
    <xf numFmtId="187" fontId="98" fillId="0" borderId="0">
      <protection locked="0"/>
    </xf>
    <xf numFmtId="188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70" fontId="25" fillId="0" borderId="0" applyFont="0" applyFill="0" applyBorder="0" applyAlignment="0" applyProtection="0"/>
    <xf numFmtId="189" fontId="101" fillId="0" borderId="0"/>
    <xf numFmtId="189" fontId="102" fillId="0" borderId="0"/>
    <xf numFmtId="0" fontId="97" fillId="0" borderId="0">
      <protection locked="0"/>
    </xf>
    <xf numFmtId="190" fontId="98" fillId="0" borderId="0">
      <protection locked="0"/>
    </xf>
    <xf numFmtId="191" fontId="99" fillId="0" borderId="0" applyBorder="0">
      <protection locked="0"/>
    </xf>
    <xf numFmtId="190" fontId="98" fillId="0" borderId="0">
      <protection locked="0"/>
    </xf>
    <xf numFmtId="192" fontId="98" fillId="0" borderId="0">
      <protection locked="0"/>
    </xf>
    <xf numFmtId="193" fontId="100" fillId="0" borderId="0" applyBorder="0">
      <protection locked="0"/>
    </xf>
    <xf numFmtId="190" fontId="98" fillId="0" borderId="0">
      <protection locked="0"/>
    </xf>
    <xf numFmtId="194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3"/>
    <xf numFmtId="0" fontId="25" fillId="0" borderId="0"/>
    <xf numFmtId="0" fontId="25" fillId="0" borderId="33"/>
    <xf numFmtId="0" fontId="103" fillId="0" borderId="33"/>
    <xf numFmtId="0" fontId="104" fillId="40" borderId="27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6" fillId="6" borderId="19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6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5" fontId="67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110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97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97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110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111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112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6" fontId="110" fillId="0" borderId="0">
      <protection locked="0"/>
    </xf>
    <xf numFmtId="0" fontId="66" fillId="0" borderId="0">
      <protection locked="0"/>
    </xf>
    <xf numFmtId="172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9" fontId="98" fillId="0" borderId="0">
      <protection locked="0"/>
    </xf>
    <xf numFmtId="199" fontId="99" fillId="0" borderId="0" applyBorder="0">
      <protection locked="0"/>
    </xf>
    <xf numFmtId="200" fontId="100" fillId="0" borderId="0" applyBorder="0">
      <protection locked="0"/>
    </xf>
    <xf numFmtId="200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5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118" fillId="0" borderId="37" applyNumberFormat="0" applyFill="0" applyAlignment="0" applyProtection="0"/>
    <xf numFmtId="0" fontId="105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7" fillId="0" borderId="40"/>
    <xf numFmtId="0" fontId="57" fillId="0" borderId="40"/>
    <xf numFmtId="0" fontId="25" fillId="41" borderId="40"/>
    <xf numFmtId="0" fontId="126" fillId="65" borderId="40"/>
    <xf numFmtId="0" fontId="41" fillId="65" borderId="40"/>
    <xf numFmtId="0" fontId="126" fillId="65" borderId="40"/>
    <xf numFmtId="0" fontId="41" fillId="65" borderId="4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7" applyNumberFormat="0" applyAlignment="0" applyProtection="0"/>
    <xf numFmtId="0" fontId="127" fillId="63" borderId="27" applyNumberFormat="0" applyAlignment="0" applyProtection="0"/>
    <xf numFmtId="0" fontId="127" fillId="63" borderId="27" applyNumberFormat="0" applyAlignment="0" applyProtection="0"/>
    <xf numFmtId="0" fontId="94" fillId="0" borderId="32" applyNumberFormat="0" applyFill="0" applyAlignment="0" applyProtection="0"/>
    <xf numFmtId="0" fontId="128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70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6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6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6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6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6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6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59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175" fontId="59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59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7" fillId="0" borderId="0"/>
    <xf numFmtId="0" fontId="25" fillId="0" borderId="0"/>
    <xf numFmtId="210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0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3" fillId="0" borderId="0">
      <alignment vertical="center"/>
    </xf>
    <xf numFmtId="183" fontId="83" fillId="0" borderId="0">
      <alignment horizontal="right" vertical="center"/>
    </xf>
    <xf numFmtId="0" fontId="74" fillId="65" borderId="26" applyNumberFormat="0" applyAlignment="0" applyProtection="0"/>
    <xf numFmtId="0" fontId="141" fillId="68" borderId="26" applyNumberFormat="0" applyAlignment="0" applyProtection="0"/>
    <xf numFmtId="0" fontId="141" fillId="68" borderId="26" applyNumberFormat="0" applyAlignment="0" applyProtection="0"/>
    <xf numFmtId="0" fontId="97" fillId="0" borderId="0">
      <protection locked="0"/>
    </xf>
    <xf numFmtId="211" fontId="98" fillId="0" borderId="0">
      <protection locked="0"/>
    </xf>
    <xf numFmtId="211" fontId="99" fillId="0" borderId="0" applyBorder="0">
      <protection locked="0"/>
    </xf>
    <xf numFmtId="212" fontId="100" fillId="0" borderId="0" applyBorder="0">
      <protection locked="0"/>
    </xf>
    <xf numFmtId="212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9" fontId="143" fillId="76" borderId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17" fillId="7" borderId="20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9" fontId="147" fillId="0" borderId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" fillId="0" borderId="1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2" fillId="0" borderId="1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8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00" fillId="0" borderId="43" applyNumberFormat="0">
      <protection locked="0"/>
    </xf>
    <xf numFmtId="0" fontId="97" fillId="0" borderId="42">
      <protection locked="0"/>
    </xf>
    <xf numFmtId="0" fontId="98" fillId="0" borderId="42">
      <protection locked="0"/>
    </xf>
    <xf numFmtId="0" fontId="97" fillId="0" borderId="42">
      <protection locked="0"/>
    </xf>
    <xf numFmtId="0" fontId="66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23" fillId="0" borderId="2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9" fillId="0" borderId="43" applyNumberFormat="0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46" fillId="0" borderId="0" applyNumberFormat="0" applyFill="0" applyBorder="0" applyAlignment="0" applyProtection="0"/>
    <xf numFmtId="0" fontId="115" fillId="0" borderId="35" applyNumberFormat="0" applyFill="0" applyAlignment="0" applyProtection="0"/>
    <xf numFmtId="0" fontId="117" fillId="0" borderId="37" applyNumberFormat="0" applyFill="0" applyAlignment="0" applyProtection="0"/>
    <xf numFmtId="0" fontId="105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2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6" fontId="80" fillId="77" borderId="0">
      <alignment horizontal="right" vertical="center"/>
    </xf>
    <xf numFmtId="0" fontId="84" fillId="0" borderId="0">
      <alignment horizontal="left"/>
    </xf>
    <xf numFmtId="183" fontId="83" fillId="0" borderId="0">
      <alignment horizontal="right" vertical="center"/>
    </xf>
    <xf numFmtId="174" fontId="83" fillId="0" borderId="0">
      <alignment horizontal="right" vertical="center"/>
    </xf>
    <xf numFmtId="0" fontId="80" fillId="0" borderId="0">
      <alignment vertical="center"/>
    </xf>
    <xf numFmtId="0" fontId="150" fillId="0" borderId="45" applyNumberFormat="0">
      <alignment vertical="center"/>
    </xf>
    <xf numFmtId="0" fontId="79" fillId="0" borderId="0">
      <alignment horizontal="left" vertical="center"/>
    </xf>
    <xf numFmtId="213" fontId="83" fillId="0" borderId="0">
      <alignment horizontal="right" vertical="center"/>
    </xf>
    <xf numFmtId="214" fontId="151" fillId="0" borderId="45">
      <alignment horizontal="right" vertical="center"/>
    </xf>
    <xf numFmtId="0" fontId="93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59" fillId="0" borderId="0" applyFont="0" applyFill="0" applyBorder="0" applyAlignment="0" applyProtection="0"/>
    <xf numFmtId="175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5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4" fillId="0" borderId="0" applyFont="0" applyFill="0" applyBorder="0" applyAlignment="0" applyProtection="0"/>
  </cellStyleXfs>
  <cellXfs count="377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9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32" fillId="78" borderId="0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3" fillId="78" borderId="6" xfId="0" applyFont="1" applyFill="1" applyBorder="1" applyAlignment="1"/>
    <xf numFmtId="0" fontId="25" fillId="78" borderId="0" xfId="0" applyFont="1" applyFill="1" applyBorder="1" applyAlignment="1"/>
    <xf numFmtId="0" fontId="42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9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46" xfId="0" applyNumberFormat="1" applyFont="1" applyFill="1" applyBorder="1" applyAlignment="1">
      <alignment horizontal="center"/>
    </xf>
    <xf numFmtId="3" fontId="43" fillId="79" borderId="47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79" borderId="12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27" fillId="79" borderId="0" xfId="0" applyFont="1" applyFill="1" applyBorder="1" applyAlignment="1"/>
    <xf numFmtId="0" fontId="155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5" fillId="78" borderId="0" xfId="0" applyFont="1" applyFill="1" applyBorder="1" applyAlignment="1">
      <alignment horizontal="center"/>
    </xf>
    <xf numFmtId="0" fontId="44" fillId="78" borderId="0" xfId="0" applyFont="1" applyFill="1" applyBorder="1" applyAlignment="1"/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7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32" fillId="79" borderId="0" xfId="0" applyFont="1" applyFill="1" applyBorder="1" applyAlignment="1"/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60" fillId="0" borderId="0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156" fillId="0" borderId="2" xfId="0" applyNumberFormat="1" applyFont="1" applyFill="1" applyBorder="1" applyAlignment="1">
      <alignment horizontal="right"/>
    </xf>
    <xf numFmtId="0" fontId="156" fillId="0" borderId="0" xfId="0" applyFont="1" applyFill="1" applyBorder="1" applyAlignment="1"/>
    <xf numFmtId="0" fontId="158" fillId="0" borderId="0" xfId="0" applyFont="1" applyFill="1" applyBorder="1" applyAlignment="1">
      <alignment horizontal="left"/>
    </xf>
    <xf numFmtId="0" fontId="159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5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3" fillId="79" borderId="3" xfId="0" applyNumberFormat="1" applyFont="1" applyFill="1" applyBorder="1" applyAlignment="1">
      <alignment horizontal="center"/>
    </xf>
    <xf numFmtId="0" fontId="32" fillId="0" borderId="14" xfId="0" applyFont="1" applyFill="1" applyBorder="1" applyAlignment="1"/>
    <xf numFmtId="1" fontId="26" fillId="79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26" fillId="79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166" fontId="28" fillId="0" borderId="10" xfId="26305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166" fontId="41" fillId="0" borderId="1" xfId="11051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2" fontId="156" fillId="0" borderId="0" xfId="38012" applyNumberFormat="1" applyFont="1" applyFill="1" applyBorder="1" applyAlignment="1">
      <alignment horizontal="right"/>
    </xf>
    <xf numFmtId="9" fontId="4" fillId="0" borderId="0" xfId="38012" applyFont="1" applyFill="1" applyBorder="1" applyAlignment="1">
      <alignment horizontal="center"/>
    </xf>
    <xf numFmtId="166" fontId="28" fillId="0" borderId="11" xfId="11051" applyNumberFormat="1" applyFont="1" applyFill="1" applyBorder="1" applyAlignment="1">
      <alignment horizontal="right"/>
    </xf>
    <xf numFmtId="3" fontId="156" fillId="0" borderId="0" xfId="0" applyNumberFormat="1" applyFont="1" applyFill="1" applyBorder="1" applyAlignment="1">
      <alignment horizontal="right"/>
    </xf>
    <xf numFmtId="1" fontId="4" fillId="78" borderId="7" xfId="11050" applyNumberFormat="1" applyFont="1" applyFill="1" applyBorder="1" applyAlignment="1">
      <alignment horizontal="center"/>
    </xf>
    <xf numFmtId="1" fontId="4" fillId="0" borderId="11" xfId="11050" applyNumberFormat="1" applyFont="1" applyFill="1" applyBorder="1" applyAlignment="1">
      <alignment horizontal="center"/>
    </xf>
    <xf numFmtId="1" fontId="36" fillId="0" borderId="11" xfId="11050" applyNumberFormat="1" applyFont="1" applyFill="1" applyBorder="1" applyAlignment="1">
      <alignment horizontal="center"/>
    </xf>
    <xf numFmtId="164" fontId="43" fillId="0" borderId="14" xfId="0" applyNumberFormat="1" applyFont="1" applyFill="1" applyBorder="1" applyAlignment="1">
      <alignment horizontal="center"/>
    </xf>
    <xf numFmtId="216" fontId="43" fillId="79" borderId="7" xfId="11051" applyNumberFormat="1" applyFont="1" applyFill="1" applyBorder="1" applyAlignment="1">
      <alignment horizontal="center"/>
    </xf>
    <xf numFmtId="164" fontId="36" fillId="0" borderId="11" xfId="11051" applyNumberFormat="1" applyFont="1" applyFill="1" applyBorder="1" applyAlignment="1">
      <alignment horizontal="center"/>
    </xf>
    <xf numFmtId="166" fontId="25" fillId="0" borderId="10" xfId="26305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166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5</xdr:col>
      <xdr:colOff>949228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1"/>
  <sheetViews>
    <sheetView showGridLines="0" tabSelected="1" view="pageBreakPreview" topLeftCell="B1" zoomScale="71" zoomScaleNormal="80" zoomScaleSheetLayoutView="71" zoomScalePageLayoutView="50" workbookViewId="0">
      <selection activeCell="AE11" sqref="AE11"/>
    </sheetView>
  </sheetViews>
  <sheetFormatPr baseColWidth="10" defaultColWidth="11.42578125" defaultRowHeight="20.100000000000001" customHeight="1"/>
  <cols>
    <col min="1" max="1" width="0" style="33" hidden="1" customWidth="1"/>
    <col min="2" max="2" width="6.140625" style="74" customWidth="1"/>
    <col min="3" max="3" width="72.7109375" style="34" customWidth="1"/>
    <col min="4" max="5" width="15.85546875" style="164" customWidth="1"/>
    <col min="6" max="6" width="16.28515625" style="164" customWidth="1"/>
    <col min="7" max="9" width="15.28515625" style="164" customWidth="1"/>
    <col min="10" max="10" width="16.28515625" style="164" customWidth="1"/>
    <col min="11" max="15" width="15.28515625" style="164" bestFit="1" customWidth="1"/>
    <col min="16" max="16" width="17.7109375" style="164" customWidth="1"/>
    <col min="17" max="21" width="22.85546875" style="164" customWidth="1"/>
    <col min="22" max="22" width="19.5703125" style="27" customWidth="1"/>
    <col min="23" max="23" width="18.140625" style="27" customWidth="1"/>
    <col min="24" max="24" width="10.42578125" style="27" customWidth="1"/>
    <col min="25" max="16384" width="11.42578125" style="27"/>
  </cols>
  <sheetData>
    <row r="1" spans="1:24" ht="20.100000000000001" customHeight="1">
      <c r="A1" s="19"/>
      <c r="B1" s="49"/>
      <c r="C1" s="8"/>
    </row>
    <row r="2" spans="1:24" ht="20.100000000000001" customHeight="1">
      <c r="A2" s="19"/>
      <c r="B2" s="49"/>
      <c r="C2" s="8"/>
    </row>
    <row r="3" spans="1:24" ht="15.75" customHeight="1">
      <c r="A3" s="20"/>
      <c r="B3" s="50"/>
      <c r="C3" s="41"/>
    </row>
    <row r="4" spans="1:24" ht="18.75">
      <c r="A4" s="20"/>
      <c r="B4" s="51"/>
      <c r="C4" s="42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46"/>
      <c r="W4" s="46"/>
      <c r="X4" s="46"/>
    </row>
    <row r="5" spans="1:24" ht="18.75">
      <c r="A5" s="20"/>
      <c r="B5" s="51"/>
      <c r="C5" s="42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46"/>
      <c r="W5" s="46"/>
      <c r="X5" s="46"/>
    </row>
    <row r="6" spans="1:24" ht="18.75">
      <c r="A6" s="20"/>
      <c r="B6" s="51"/>
      <c r="C6" s="1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46"/>
      <c r="W6" s="46"/>
      <c r="X6" s="46"/>
    </row>
    <row r="7" spans="1:24" ht="18.75">
      <c r="A7" s="20"/>
      <c r="B7" s="51"/>
      <c r="C7" s="1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46"/>
      <c r="W7" s="46"/>
      <c r="X7" s="46"/>
    </row>
    <row r="8" spans="1:24" ht="20.100000000000001" customHeight="1">
      <c r="A8" s="20"/>
      <c r="B8" s="51"/>
      <c r="C8" s="1"/>
      <c r="V8" s="47"/>
      <c r="W8" s="47"/>
      <c r="X8" s="47"/>
    </row>
    <row r="9" spans="1:24" ht="30.75" customHeight="1" thickBot="1">
      <c r="A9" s="20"/>
      <c r="B9" s="52" t="s">
        <v>0</v>
      </c>
      <c r="C9" s="9"/>
    </row>
    <row r="10" spans="1:24" ht="29.25" customHeight="1" thickBot="1">
      <c r="A10" s="20"/>
      <c r="B10" s="341" t="s">
        <v>1</v>
      </c>
      <c r="C10" s="342"/>
      <c r="D10" s="320">
        <v>2024</v>
      </c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2"/>
      <c r="P10" s="320">
        <v>2025</v>
      </c>
      <c r="Q10" s="321"/>
      <c r="R10" s="321"/>
      <c r="S10" s="321"/>
      <c r="T10" s="321"/>
      <c r="U10" s="322"/>
      <c r="V10" s="351" t="s">
        <v>5</v>
      </c>
      <c r="W10" s="352"/>
      <c r="X10" s="152" t="s">
        <v>6</v>
      </c>
    </row>
    <row r="11" spans="1:24" ht="25.5" customHeight="1" thickBot="1">
      <c r="A11" s="20"/>
      <c r="B11" s="343"/>
      <c r="C11" s="344"/>
      <c r="D11" s="323"/>
      <c r="E11" s="324"/>
      <c r="F11" s="324"/>
      <c r="G11" s="324"/>
      <c r="H11" s="324"/>
      <c r="I11" s="324"/>
      <c r="J11" s="324"/>
      <c r="K11" s="324"/>
      <c r="L11" s="324"/>
      <c r="M11" s="324"/>
      <c r="N11" s="324"/>
      <c r="O11" s="325"/>
      <c r="P11" s="323"/>
      <c r="Q11" s="324"/>
      <c r="R11" s="324"/>
      <c r="S11" s="324"/>
      <c r="T11" s="324"/>
      <c r="U11" s="325"/>
      <c r="V11" s="349" t="s">
        <v>130</v>
      </c>
      <c r="W11" s="350"/>
      <c r="X11" s="333" t="s">
        <v>111</v>
      </c>
    </row>
    <row r="12" spans="1:24" s="28" customFormat="1" ht="21" customHeight="1" thickBot="1">
      <c r="A12" s="20"/>
      <c r="B12" s="345"/>
      <c r="C12" s="346"/>
      <c r="D12" s="119" t="s">
        <v>97</v>
      </c>
      <c r="E12" s="119" t="s">
        <v>98</v>
      </c>
      <c r="F12" s="119" t="s">
        <v>99</v>
      </c>
      <c r="G12" s="119" t="s">
        <v>102</v>
      </c>
      <c r="H12" s="119" t="s">
        <v>103</v>
      </c>
      <c r="I12" s="119" t="s">
        <v>104</v>
      </c>
      <c r="J12" s="119" t="s">
        <v>105</v>
      </c>
      <c r="K12" s="119" t="s">
        <v>106</v>
      </c>
      <c r="L12" s="119" t="s">
        <v>107</v>
      </c>
      <c r="M12" s="119" t="s">
        <v>108</v>
      </c>
      <c r="N12" s="119" t="s">
        <v>109</v>
      </c>
      <c r="O12" s="119" t="s">
        <v>110</v>
      </c>
      <c r="P12" s="119" t="s">
        <v>97</v>
      </c>
      <c r="Q12" s="119" t="s">
        <v>98</v>
      </c>
      <c r="R12" s="119" t="s">
        <v>128</v>
      </c>
      <c r="S12" s="119" t="s">
        <v>102</v>
      </c>
      <c r="T12" s="119" t="s">
        <v>103</v>
      </c>
      <c r="U12" s="119" t="s">
        <v>104</v>
      </c>
      <c r="V12" s="289">
        <v>2024</v>
      </c>
      <c r="W12" s="14">
        <v>2025</v>
      </c>
      <c r="X12" s="334"/>
    </row>
    <row r="13" spans="1:24" s="28" customFormat="1" ht="21" customHeight="1">
      <c r="A13" s="20"/>
      <c r="B13" s="338" t="s">
        <v>13</v>
      </c>
      <c r="C13" s="338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25"/>
      <c r="W13" s="25"/>
      <c r="X13" s="25"/>
    </row>
    <row r="14" spans="1:24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48"/>
      <c r="W14" s="48"/>
      <c r="X14" s="48"/>
    </row>
    <row r="15" spans="1:24" s="130" customFormat="1" ht="20.100000000000001" customHeight="1" thickBot="1">
      <c r="A15" s="127"/>
      <c r="B15" s="128"/>
      <c r="C15" s="129" t="s">
        <v>7</v>
      </c>
      <c r="D15" s="179">
        <v>39135.757841070001</v>
      </c>
      <c r="E15" s="179">
        <v>34899.442097424027</v>
      </c>
      <c r="F15" s="179">
        <v>41551.936996677192</v>
      </c>
      <c r="G15" s="179">
        <v>50162.271715888361</v>
      </c>
      <c r="H15" s="179">
        <v>37589.439934652422</v>
      </c>
      <c r="I15" s="179">
        <v>37710.362095880198</v>
      </c>
      <c r="J15" s="179">
        <v>45806.611638648166</v>
      </c>
      <c r="K15" s="179">
        <v>43168.033298753609</v>
      </c>
      <c r="L15" s="179">
        <v>40393.995869606581</v>
      </c>
      <c r="M15" s="212">
        <v>43129.173975689395</v>
      </c>
      <c r="N15" s="212">
        <v>42180.992701694595</v>
      </c>
      <c r="O15" s="212">
        <v>54564.134336270567</v>
      </c>
      <c r="P15" s="212">
        <v>46154.855205373773</v>
      </c>
      <c r="Q15" s="212">
        <v>40435.52564846872</v>
      </c>
      <c r="R15" s="212">
        <v>43764.142180058057</v>
      </c>
      <c r="S15" s="212">
        <f>+S17+S32</f>
        <v>57864.747395161845</v>
      </c>
      <c r="T15" s="212">
        <f>+T17+T32</f>
        <v>50866.912296812836</v>
      </c>
      <c r="U15" s="212">
        <f>+U17+U32</f>
        <v>43816.345337697392</v>
      </c>
      <c r="V15" s="180">
        <f>SUM(D15:I15)</f>
        <v>241049.2106815922</v>
      </c>
      <c r="W15" s="181">
        <f>SUM(P15:U15)</f>
        <v>282902.52806357259</v>
      </c>
      <c r="X15" s="181">
        <f>+((W15-V15)/V15)*100</f>
        <v>17.362976324890546</v>
      </c>
    </row>
    <row r="16" spans="1:24" s="29" customFormat="1" ht="20.100000000000001" customHeight="1">
      <c r="A16" s="21"/>
      <c r="B16" s="54" t="s">
        <v>58</v>
      </c>
      <c r="C16" s="2"/>
      <c r="D16" s="142"/>
      <c r="E16" s="142"/>
      <c r="F16" s="142"/>
      <c r="G16" s="142"/>
      <c r="H16" s="142"/>
      <c r="I16" s="142"/>
      <c r="J16" s="142"/>
      <c r="K16" s="142"/>
      <c r="L16" s="142"/>
      <c r="M16" s="151"/>
      <c r="N16" s="151"/>
      <c r="O16" s="151"/>
      <c r="P16" s="151"/>
      <c r="Q16" s="151"/>
      <c r="R16" s="151"/>
      <c r="S16" s="151"/>
      <c r="T16" s="151"/>
      <c r="U16" s="151"/>
      <c r="V16" s="213"/>
      <c r="W16" s="117"/>
      <c r="X16" s="117"/>
    </row>
    <row r="17" spans="1:24" ht="20.100000000000001" customHeight="1" thickBot="1">
      <c r="A17" s="20"/>
      <c r="B17" s="347" t="s">
        <v>2</v>
      </c>
      <c r="C17" s="348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03">
        <v>41367.353849714396</v>
      </c>
      <c r="N17" s="203">
        <v>39967.272028349995</v>
      </c>
      <c r="O17" s="203">
        <v>52832.421678420564</v>
      </c>
      <c r="P17" s="203">
        <v>44348.094524206375</v>
      </c>
      <c r="Q17" s="203">
        <v>38731.446367913319</v>
      </c>
      <c r="R17" s="203">
        <v>42676.265379143661</v>
      </c>
      <c r="S17" s="203">
        <f>SUM(S18:S30)</f>
        <v>56593.340537480042</v>
      </c>
      <c r="T17" s="203">
        <f>SUM(T18:T30)</f>
        <v>49654.933853743038</v>
      </c>
      <c r="U17" s="203">
        <f>SUM(U18:U30)</f>
        <v>42793.560891529989</v>
      </c>
      <c r="V17" s="156">
        <f>SUM(D17:I17)</f>
        <v>230613.14608827</v>
      </c>
      <c r="W17" s="106">
        <f>SUM(P17:U17)</f>
        <v>274797.64155401645</v>
      </c>
      <c r="X17" s="106">
        <f>+((W17-V17)/V17)*100</f>
        <v>19.159573604201334</v>
      </c>
    </row>
    <row r="18" spans="1:24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50">
        <v>377.22630238901587</v>
      </c>
      <c r="N18" s="150">
        <v>346.55411705</v>
      </c>
      <c r="O18" s="150">
        <v>443.94193196999987</v>
      </c>
      <c r="P18" s="150">
        <v>65.360827809093706</v>
      </c>
      <c r="Q18" s="150">
        <v>91.49517637999999</v>
      </c>
      <c r="R18" s="150">
        <v>41.317963509999998</v>
      </c>
      <c r="S18" s="150">
        <v>58.347255769999997</v>
      </c>
      <c r="T18" s="150">
        <v>681.11297295999987</v>
      </c>
      <c r="U18" s="150">
        <v>50.524656360000009</v>
      </c>
      <c r="V18" s="121">
        <f>SUM(D18:I18)</f>
        <v>1005.3151703</v>
      </c>
      <c r="W18" s="104">
        <f>SUM(P18:U18)</f>
        <v>988.15885278909354</v>
      </c>
      <c r="X18" s="104">
        <f>+((W18-V18)/V18)*100</f>
        <v>-1.7065610882790867</v>
      </c>
    </row>
    <row r="19" spans="1:24" ht="20.100000000000001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50">
        <v>163.44765328999998</v>
      </c>
      <c r="N19" s="150">
        <v>128.60369029</v>
      </c>
      <c r="O19" s="150">
        <v>125.06035516</v>
      </c>
      <c r="P19" s="150">
        <v>167.69988569</v>
      </c>
      <c r="Q19" s="150">
        <v>90.640924330000004</v>
      </c>
      <c r="R19" s="150">
        <v>49.912712499999998</v>
      </c>
      <c r="S19" s="150">
        <v>68.630101870000004</v>
      </c>
      <c r="T19" s="150">
        <v>65.416297740000005</v>
      </c>
      <c r="U19" s="150">
        <v>110.83305528</v>
      </c>
      <c r="V19" s="121">
        <f>SUM(D19:I19)</f>
        <v>360.59489834999999</v>
      </c>
      <c r="W19" s="104">
        <f>SUM(P19:U19)</f>
        <v>553.13297740999997</v>
      </c>
      <c r="X19" s="104">
        <f>+((W19-V19)/V19)*100</f>
        <v>53.39456546418441</v>
      </c>
    </row>
    <row r="20" spans="1:24" ht="20.100000000000001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50">
        <v>2.4999999953934</v>
      </c>
      <c r="N20" s="150">
        <v>0</v>
      </c>
      <c r="O20" s="150">
        <v>242.48309404057198</v>
      </c>
      <c r="P20" s="150">
        <v>132.67399769729201</v>
      </c>
      <c r="Q20" s="150">
        <v>77.531372363322504</v>
      </c>
      <c r="R20" s="150">
        <v>203.2156304336882</v>
      </c>
      <c r="S20" s="150">
        <v>14.005000000000001</v>
      </c>
      <c r="T20" s="150">
        <v>81.430000003021206</v>
      </c>
      <c r="U20" s="150">
        <v>123.20139322999999</v>
      </c>
      <c r="V20" s="121">
        <f>SUM(D20:I20)</f>
        <v>1.6517999999999999</v>
      </c>
      <c r="W20" s="104">
        <f>SUM(P20:U20)</f>
        <v>632.05739372732387</v>
      </c>
      <c r="X20" s="104">
        <f>+((W20-V20)/V20)*100</f>
        <v>38164.765330386486</v>
      </c>
    </row>
    <row r="21" spans="1:24" ht="20.100000000000001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50">
        <v>3297.094132629999</v>
      </c>
      <c r="N21" s="150">
        <v>3108.0740886999997</v>
      </c>
      <c r="O21" s="150">
        <v>4734.5694080499989</v>
      </c>
      <c r="P21" s="150">
        <v>4128.0862465699993</v>
      </c>
      <c r="Q21" s="150">
        <v>3459.5930061599997</v>
      </c>
      <c r="R21" s="150">
        <v>4040.9551418499991</v>
      </c>
      <c r="S21" s="150">
        <v>6906.9336999200004</v>
      </c>
      <c r="T21" s="150">
        <v>4535.7045108599996</v>
      </c>
      <c r="U21" s="150">
        <v>3347.0175777399995</v>
      </c>
      <c r="V21" s="121">
        <f>SUM(D21:I21)</f>
        <v>23005.745435070003</v>
      </c>
      <c r="W21" s="104">
        <f>SUM(P21:U21)</f>
        <v>26418.290183099998</v>
      </c>
      <c r="X21" s="104">
        <f t="shared" ref="X21:X71" si="0">+((W21-V21)/V21)*100</f>
        <v>14.833445661047373</v>
      </c>
    </row>
    <row r="22" spans="1:24" ht="20.100000000000001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50">
        <v>2158.44</v>
      </c>
      <c r="N22" s="150">
        <v>1436.6399999999999</v>
      </c>
      <c r="O22" s="150">
        <v>1559.41</v>
      </c>
      <c r="P22" s="150">
        <v>1819.64</v>
      </c>
      <c r="Q22" s="150">
        <v>2227.48</v>
      </c>
      <c r="R22" s="150">
        <v>1752</v>
      </c>
      <c r="S22" s="150">
        <v>1335.37</v>
      </c>
      <c r="T22" s="150">
        <v>729.18000000000006</v>
      </c>
      <c r="U22" s="150">
        <v>485.55</v>
      </c>
      <c r="V22" s="121">
        <f>SUM(D22:I22)</f>
        <v>15942.686749999999</v>
      </c>
      <c r="W22" s="104">
        <f>SUM(P22:U22)</f>
        <v>8349.2199999999993</v>
      </c>
      <c r="X22" s="104">
        <f t="shared" si="0"/>
        <v>-47.629780783342554</v>
      </c>
    </row>
    <row r="23" spans="1:24" ht="20.100000000000001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50">
        <v>15912.034231439986</v>
      </c>
      <c r="N23" s="150">
        <v>13697.465676700005</v>
      </c>
      <c r="O23" s="150">
        <v>17058.399128499994</v>
      </c>
      <c r="P23" s="150">
        <v>16411.946258730019</v>
      </c>
      <c r="Q23" s="150">
        <v>14196.116596139995</v>
      </c>
      <c r="R23" s="150">
        <v>15593.792531469986</v>
      </c>
      <c r="S23" s="150">
        <v>18855.873198070021</v>
      </c>
      <c r="T23" s="150">
        <v>17467.710459000013</v>
      </c>
      <c r="U23" s="150">
        <v>15002.304553569997</v>
      </c>
      <c r="V23" s="121">
        <f>SUM(D23:I23)</f>
        <v>77292.472333860002</v>
      </c>
      <c r="W23" s="104">
        <f>SUM(P23:U23)</f>
        <v>97527.743596980028</v>
      </c>
      <c r="X23" s="104">
        <f t="shared" si="0"/>
        <v>26.180131974191532</v>
      </c>
    </row>
    <row r="24" spans="1:24" ht="20.100000000000001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50">
        <v>14173.572838760003</v>
      </c>
      <c r="N24" s="150">
        <v>17497.676271579996</v>
      </c>
      <c r="O24" s="150">
        <v>24011.987729840002</v>
      </c>
      <c r="P24" s="150">
        <v>16503.678877069982</v>
      </c>
      <c r="Q24" s="150">
        <v>13645.758978450009</v>
      </c>
      <c r="R24" s="150">
        <v>16020.900315589981</v>
      </c>
      <c r="S24" s="150">
        <v>23315.55579316002</v>
      </c>
      <c r="T24" s="150">
        <v>19486.882827640002</v>
      </c>
      <c r="U24" s="150">
        <v>18131.210845049995</v>
      </c>
      <c r="V24" s="121">
        <f>SUM(D24:I24)</f>
        <v>90732.997397399988</v>
      </c>
      <c r="W24" s="104">
        <f>SUM(P24:U24)</f>
        <v>107103.98763695998</v>
      </c>
      <c r="X24" s="104">
        <f t="shared" si="0"/>
        <v>18.043039146890472</v>
      </c>
    </row>
    <row r="25" spans="1:24" ht="20.100000000000001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50">
        <v>278.77465508999978</v>
      </c>
      <c r="N25" s="150">
        <v>250.25322922999987</v>
      </c>
      <c r="O25" s="150">
        <v>276.00236035000023</v>
      </c>
      <c r="P25" s="150">
        <v>200.52244213999995</v>
      </c>
      <c r="Q25" s="150">
        <v>226.45539091000006</v>
      </c>
      <c r="R25" s="150">
        <v>237.03924989999999</v>
      </c>
      <c r="S25" s="150">
        <v>454.99396158999991</v>
      </c>
      <c r="T25" s="150">
        <v>440.66682876999977</v>
      </c>
      <c r="U25" s="150">
        <v>526.40436214999954</v>
      </c>
      <c r="V25" s="121">
        <f>SUM(D25:I25)</f>
        <v>1084.4262288700002</v>
      </c>
      <c r="W25" s="104">
        <f>SUM(P25:U25)</f>
        <v>2086.0822354599995</v>
      </c>
      <c r="X25" s="104">
        <f t="shared" si="0"/>
        <v>92.367371788282043</v>
      </c>
    </row>
    <row r="26" spans="1:24" ht="20.100000000000001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50">
        <v>5.6833732999999995</v>
      </c>
      <c r="N26" s="150">
        <v>6.36100888</v>
      </c>
      <c r="O26" s="150">
        <v>11.6603271</v>
      </c>
      <c r="P26" s="150">
        <v>5.9127300200000006</v>
      </c>
      <c r="Q26" s="150">
        <v>7.4060378100000008</v>
      </c>
      <c r="R26" s="150">
        <v>6.5615064800000003</v>
      </c>
      <c r="S26" s="150">
        <v>11.293430010000002</v>
      </c>
      <c r="T26" s="150">
        <v>67.436370489999987</v>
      </c>
      <c r="U26" s="150">
        <v>62.704646869999998</v>
      </c>
      <c r="V26" s="121">
        <f>SUM(D26:I26)</f>
        <v>15.76606011</v>
      </c>
      <c r="W26" s="104">
        <f>SUM(P26:U26)</f>
        <v>161.31472167999999</v>
      </c>
      <c r="X26" s="104">
        <f t="shared" si="0"/>
        <v>923.17713210849843</v>
      </c>
    </row>
    <row r="27" spans="1:24" ht="20.100000000000001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50">
        <v>1320.6272028699998</v>
      </c>
      <c r="N27" s="150">
        <v>1275.2168451300001</v>
      </c>
      <c r="O27" s="150">
        <v>1782.4383476600005</v>
      </c>
      <c r="P27" s="150">
        <v>1427.1150707199995</v>
      </c>
      <c r="Q27" s="150">
        <v>1274.6333910199999</v>
      </c>
      <c r="R27" s="150">
        <v>1342.2440193600003</v>
      </c>
      <c r="S27" s="150">
        <v>1309.7278832399998</v>
      </c>
      <c r="T27" s="150">
        <v>1507.4191060900002</v>
      </c>
      <c r="U27" s="150">
        <v>1478.6801647199998</v>
      </c>
      <c r="V27" s="121">
        <f>SUM(D27:I27)</f>
        <v>7119.7818200600004</v>
      </c>
      <c r="W27" s="104">
        <f>SUM(P27:U27)</f>
        <v>8339.8196351499992</v>
      </c>
      <c r="X27" s="104">
        <f>+((W27-V27)/V27)*100</f>
        <v>17.135887670778612</v>
      </c>
    </row>
    <row r="28" spans="1:24" ht="20.100000000000001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50">
        <v>0</v>
      </c>
      <c r="N28" s="150">
        <v>0</v>
      </c>
      <c r="O28" s="150">
        <v>0</v>
      </c>
      <c r="P28" s="150">
        <v>0</v>
      </c>
      <c r="Q28" s="150">
        <v>0</v>
      </c>
      <c r="R28" s="150">
        <v>0</v>
      </c>
      <c r="S28" s="150">
        <v>0</v>
      </c>
      <c r="T28" s="150">
        <v>0</v>
      </c>
      <c r="U28" s="150">
        <v>0</v>
      </c>
      <c r="V28" s="121">
        <f>SUM(D28:I28)</f>
        <v>0</v>
      </c>
      <c r="W28" s="104">
        <f>SUM(P28:U28)</f>
        <v>0</v>
      </c>
      <c r="X28" s="104"/>
    </row>
    <row r="29" spans="1:24" ht="20.100000000000001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50">
        <v>3001.2550047600007</v>
      </c>
      <c r="N29" s="150">
        <v>1723.4388356799998</v>
      </c>
      <c r="O29" s="150">
        <v>2207.4314711100001</v>
      </c>
      <c r="P29" s="150">
        <v>2935.0201977199999</v>
      </c>
      <c r="Q29" s="150">
        <v>2706.0748059800003</v>
      </c>
      <c r="R29" s="150">
        <v>2885.8655969300007</v>
      </c>
      <c r="S29" s="150">
        <v>3402.7308116400013</v>
      </c>
      <c r="T29" s="150">
        <v>3776.3135329299994</v>
      </c>
      <c r="U29" s="150">
        <v>2703.2017432000002</v>
      </c>
      <c r="V29" s="121">
        <f>SUM(D29:I29)</f>
        <v>10000.24333927</v>
      </c>
      <c r="W29" s="104">
        <f>SUM(P29:U29)</f>
        <v>18409.206688400001</v>
      </c>
      <c r="X29" s="104">
        <f t="shared" si="0"/>
        <v>84.087587310088793</v>
      </c>
    </row>
    <row r="30" spans="1:24" ht="20.100000000000001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50">
        <v>676.69845519</v>
      </c>
      <c r="N30" s="150">
        <v>496.98826510999993</v>
      </c>
      <c r="O30" s="150">
        <v>379.03752463999996</v>
      </c>
      <c r="P30" s="150">
        <v>550.43799004000005</v>
      </c>
      <c r="Q30" s="150">
        <v>728.26068837000003</v>
      </c>
      <c r="R30" s="150">
        <v>502.46071111999998</v>
      </c>
      <c r="S30" s="150">
        <v>859.87940220999974</v>
      </c>
      <c r="T30" s="150">
        <v>815.6609472600004</v>
      </c>
      <c r="U30" s="150">
        <v>771.92789336000021</v>
      </c>
      <c r="V30" s="121">
        <f>SUM(D30:I30)</f>
        <v>4051.4648549799995</v>
      </c>
      <c r="W30" s="104">
        <f>SUM(P30:U30)</f>
        <v>4228.6276323600005</v>
      </c>
      <c r="X30" s="104">
        <f t="shared" si="0"/>
        <v>4.3728079527145631</v>
      </c>
    </row>
    <row r="31" spans="1:24" ht="20.100000000000001" customHeight="1">
      <c r="A31" s="20"/>
      <c r="B31" s="58" t="s">
        <v>59</v>
      </c>
      <c r="C31" s="18"/>
      <c r="D31" s="143"/>
      <c r="E31" s="143"/>
      <c r="F31" s="143"/>
      <c r="G31" s="143"/>
      <c r="H31" s="143"/>
      <c r="I31" s="143"/>
      <c r="J31" s="143"/>
      <c r="K31" s="143"/>
      <c r="L31" s="143"/>
      <c r="M31" s="149"/>
      <c r="N31" s="149"/>
      <c r="O31" s="149"/>
      <c r="P31" s="149"/>
      <c r="Q31" s="149"/>
      <c r="R31" s="149"/>
      <c r="S31" s="149"/>
      <c r="T31" s="149"/>
      <c r="U31" s="149"/>
      <c r="V31" s="157"/>
      <c r="W31" s="105"/>
      <c r="X31" s="105"/>
    </row>
    <row r="32" spans="1:24" ht="20.100000000000001" customHeight="1" thickBot="1">
      <c r="A32" s="20"/>
      <c r="B32" s="339" t="s">
        <v>2</v>
      </c>
      <c r="C32" s="340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03">
        <v>1761.8201259750001</v>
      </c>
      <c r="N32" s="203">
        <v>2213.7206733445996</v>
      </c>
      <c r="O32" s="203">
        <v>1731.7126578499997</v>
      </c>
      <c r="P32" s="203">
        <v>1806.7606811674</v>
      </c>
      <c r="Q32" s="203">
        <v>1704.0792805554001</v>
      </c>
      <c r="R32" s="203">
        <v>1087.8768009144001</v>
      </c>
      <c r="S32" s="203">
        <f>SUM(S33:S44)</f>
        <v>1271.4068576818001</v>
      </c>
      <c r="T32" s="203">
        <f>SUM(T33:T44)</f>
        <v>1211.9784430697996</v>
      </c>
      <c r="U32" s="203">
        <f>SUM(U33:U44)</f>
        <v>1022.7844461674</v>
      </c>
      <c r="V32" s="156">
        <f>SUM(D32:I32)</f>
        <v>10436.0645933222</v>
      </c>
      <c r="W32" s="106">
        <f>SUM(P32:U32)</f>
        <v>8104.8865095562005</v>
      </c>
      <c r="X32" s="106">
        <f t="shared" si="0"/>
        <v>-22.33771229489771</v>
      </c>
    </row>
    <row r="33" spans="1:24" ht="20.100000000000001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50">
        <v>1.4657425173999998</v>
      </c>
      <c r="N33" s="150">
        <v>0.75797450259999999</v>
      </c>
      <c r="O33" s="150">
        <v>0.63622404579999969</v>
      </c>
      <c r="P33" s="150">
        <v>0.79714366200000009</v>
      </c>
      <c r="Q33" s="150">
        <v>0.66811419640000014</v>
      </c>
      <c r="R33" s="150">
        <v>0.46106327540000003</v>
      </c>
      <c r="S33" s="150">
        <v>1.1266770018000003</v>
      </c>
      <c r="T33" s="150">
        <v>0.70578540620000008</v>
      </c>
      <c r="U33" s="150">
        <v>0.71672580279999987</v>
      </c>
      <c r="V33" s="121">
        <f>SUM(D33:I33)</f>
        <v>28.306194775600002</v>
      </c>
      <c r="W33" s="104">
        <f>SUM(P33:U33)</f>
        <v>4.4755093445999998</v>
      </c>
      <c r="X33" s="104">
        <f t="shared" si="0"/>
        <v>-84.188940335922865</v>
      </c>
    </row>
    <row r="34" spans="1:24" ht="20.100000000000001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50">
        <v>29.727728914800004</v>
      </c>
      <c r="N34" s="150">
        <v>27.6332377622</v>
      </c>
      <c r="O34" s="150">
        <v>22.915822042400002</v>
      </c>
      <c r="P34" s="150">
        <v>24.969982637600001</v>
      </c>
      <c r="Q34" s="150">
        <v>16.982778170400003</v>
      </c>
      <c r="R34" s="150">
        <v>16.991489684400001</v>
      </c>
      <c r="S34" s="150">
        <v>25.604470966200001</v>
      </c>
      <c r="T34" s="150">
        <v>21.831767318200001</v>
      </c>
      <c r="U34" s="150">
        <v>26.115936513800001</v>
      </c>
      <c r="V34" s="121">
        <f>SUM(D34:I34)</f>
        <v>104.62440060099999</v>
      </c>
      <c r="W34" s="104">
        <f>SUM(P34:U34)</f>
        <v>132.4964252906</v>
      </c>
      <c r="X34" s="104">
        <f t="shared" si="0"/>
        <v>26.64008064036031</v>
      </c>
    </row>
    <row r="35" spans="1:24" ht="20.100000000000001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50">
        <v>0</v>
      </c>
      <c r="N35" s="150">
        <v>0</v>
      </c>
      <c r="O35" s="150">
        <v>0</v>
      </c>
      <c r="P35" s="150">
        <v>0</v>
      </c>
      <c r="Q35" s="150">
        <v>0</v>
      </c>
      <c r="R35" s="150">
        <v>0</v>
      </c>
      <c r="S35" s="150">
        <v>0</v>
      </c>
      <c r="T35" s="150">
        <v>0</v>
      </c>
      <c r="U35" s="150">
        <v>0</v>
      </c>
      <c r="V35" s="121">
        <f>SUM(D35:I35)</f>
        <v>0</v>
      </c>
      <c r="W35" s="104">
        <f>SUM(P35:U35)</f>
        <v>0</v>
      </c>
      <c r="X35" s="104"/>
    </row>
    <row r="36" spans="1:24" ht="20.100000000000001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50">
        <v>376.75204378000001</v>
      </c>
      <c r="N36" s="150">
        <v>365.28824290000006</v>
      </c>
      <c r="O36" s="150">
        <v>295.81215230000004</v>
      </c>
      <c r="P36" s="150">
        <v>287.23654862000001</v>
      </c>
      <c r="Q36" s="150">
        <v>311.85332934000002</v>
      </c>
      <c r="R36" s="150">
        <v>293.42544168000001</v>
      </c>
      <c r="S36" s="150">
        <v>259.45219034000002</v>
      </c>
      <c r="T36" s="150">
        <v>247.67348802000001</v>
      </c>
      <c r="U36" s="150">
        <v>298.99043832000001</v>
      </c>
      <c r="V36" s="121">
        <f>SUM(D36:I36)</f>
        <v>2396.8445687200001</v>
      </c>
      <c r="W36" s="104">
        <f>SUM(P36:U36)</f>
        <v>1698.6314363199999</v>
      </c>
      <c r="X36" s="104">
        <f t="shared" si="0"/>
        <v>-29.130513572386995</v>
      </c>
    </row>
    <row r="37" spans="1:24" ht="20.100000000000001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50">
        <v>0</v>
      </c>
      <c r="N37" s="150">
        <v>0</v>
      </c>
      <c r="O37" s="150">
        <v>0</v>
      </c>
      <c r="P37" s="150">
        <v>0</v>
      </c>
      <c r="Q37" s="150">
        <v>0</v>
      </c>
      <c r="R37" s="150">
        <v>0</v>
      </c>
      <c r="S37" s="150">
        <v>0</v>
      </c>
      <c r="T37" s="150">
        <v>0</v>
      </c>
      <c r="U37" s="150">
        <v>0</v>
      </c>
      <c r="V37" s="121">
        <f>SUM(D37:I37)</f>
        <v>0</v>
      </c>
      <c r="W37" s="104">
        <f>SUM(P37:U37)</f>
        <v>0</v>
      </c>
      <c r="X37" s="104"/>
    </row>
    <row r="38" spans="1:24" ht="20.100000000000001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50">
        <v>1028.7651883054002</v>
      </c>
      <c r="N38" s="150">
        <v>1333.1359731255998</v>
      </c>
      <c r="O38" s="150">
        <v>1168.3316068395993</v>
      </c>
      <c r="P38" s="150">
        <v>1265.7690385060002</v>
      </c>
      <c r="Q38" s="150">
        <v>1002.4509999182002</v>
      </c>
      <c r="R38" s="150">
        <v>588.52604246939995</v>
      </c>
      <c r="S38" s="150">
        <v>781.43398904059984</v>
      </c>
      <c r="T38" s="150">
        <v>560.05319798819949</v>
      </c>
      <c r="U38" s="150">
        <v>457.15097555400001</v>
      </c>
      <c r="V38" s="121">
        <f>SUM(D38:I38)</f>
        <v>3754.3592611518006</v>
      </c>
      <c r="W38" s="104">
        <f>SUM(P38:U38)</f>
        <v>4655.3842434764001</v>
      </c>
      <c r="X38" s="104">
        <f t="shared" si="0"/>
        <v>23.999434248286985</v>
      </c>
    </row>
    <row r="39" spans="1:24" ht="20.100000000000001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50">
        <v>125.35720442559995</v>
      </c>
      <c r="N39" s="150">
        <v>199.64853441399998</v>
      </c>
      <c r="O39" s="150">
        <v>118.13497351320005</v>
      </c>
      <c r="P39" s="150">
        <v>123.542526499</v>
      </c>
      <c r="Q39" s="150">
        <v>180.49217903219989</v>
      </c>
      <c r="R39" s="150">
        <v>80.359399514799975</v>
      </c>
      <c r="S39" s="150">
        <v>103.5883273922</v>
      </c>
      <c r="T39" s="150">
        <v>178.40604363399999</v>
      </c>
      <c r="U39" s="150">
        <v>95.181097884599978</v>
      </c>
      <c r="V39" s="121">
        <f>SUM(D39:I39)</f>
        <v>2810.6035226065997</v>
      </c>
      <c r="W39" s="104">
        <f>SUM(P39:U39)</f>
        <v>761.56957395679979</v>
      </c>
      <c r="X39" s="104">
        <f t="shared" si="0"/>
        <v>-72.903699585115874</v>
      </c>
    </row>
    <row r="40" spans="1:24" ht="20.100000000000001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50">
        <v>0.4058941264</v>
      </c>
      <c r="N40" s="150">
        <v>5.96247876E-2</v>
      </c>
      <c r="O40" s="150">
        <v>7.6830765199999998E-2</v>
      </c>
      <c r="P40" s="150">
        <v>0.11805840479999999</v>
      </c>
      <c r="Q40" s="150">
        <v>2.83984792E-2</v>
      </c>
      <c r="R40" s="150">
        <v>1.1156829600000001E-2</v>
      </c>
      <c r="S40" s="150">
        <v>0.56967950760000008</v>
      </c>
      <c r="T40" s="150">
        <v>0.26847981999999998</v>
      </c>
      <c r="U40" s="150">
        <v>0.22336304060000001</v>
      </c>
      <c r="V40" s="121">
        <f>SUM(D40:I40)</f>
        <v>3.6901814152000001</v>
      </c>
      <c r="W40" s="104">
        <f>SUM(P40:U40)</f>
        <v>1.2191360818000001</v>
      </c>
      <c r="X40" s="104">
        <f t="shared" si="0"/>
        <v>-66.962706039916327</v>
      </c>
    </row>
    <row r="41" spans="1:24" ht="20.100000000000001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50">
        <v>0</v>
      </c>
      <c r="N41" s="150">
        <v>0</v>
      </c>
      <c r="O41" s="150">
        <v>0</v>
      </c>
      <c r="P41" s="150">
        <v>0</v>
      </c>
      <c r="Q41" s="150">
        <v>0</v>
      </c>
      <c r="R41" s="150">
        <v>0</v>
      </c>
      <c r="S41" s="150">
        <v>0.21559628580000001</v>
      </c>
      <c r="T41" s="150">
        <v>0.2618553924</v>
      </c>
      <c r="U41" s="150">
        <v>0.21187940059999999</v>
      </c>
      <c r="V41" s="121">
        <f>SUM(D41:I41)</f>
        <v>0</v>
      </c>
      <c r="W41" s="104">
        <f>SUM(P41:U41)</f>
        <v>0.6893310788</v>
      </c>
      <c r="X41" s="104"/>
    </row>
    <row r="42" spans="1:24" ht="20.100000000000001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50">
        <v>71.663335126599989</v>
      </c>
      <c r="N42" s="150">
        <v>69.75097601360001</v>
      </c>
      <c r="O42" s="150">
        <v>63.926767139200024</v>
      </c>
      <c r="P42" s="150">
        <v>66.213551774999971</v>
      </c>
      <c r="Q42" s="150">
        <v>60.977922668600016</v>
      </c>
      <c r="R42" s="150">
        <v>64.353513744800011</v>
      </c>
      <c r="S42" s="150">
        <v>48.377636838999997</v>
      </c>
      <c r="T42" s="150">
        <v>42.4986094988</v>
      </c>
      <c r="U42" s="150">
        <v>37.542000808199994</v>
      </c>
      <c r="V42" s="121">
        <f>SUM(D42:I42)</f>
        <v>669.55231609839996</v>
      </c>
      <c r="W42" s="104">
        <f>SUM(P42:U42)</f>
        <v>319.9632353344</v>
      </c>
      <c r="X42" s="104">
        <f t="shared" si="0"/>
        <v>-52.212362254396716</v>
      </c>
    </row>
    <row r="43" spans="1:24" ht="20.100000000000001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50">
        <v>18.386551220800001</v>
      </c>
      <c r="N43" s="150">
        <v>217.43835495200003</v>
      </c>
      <c r="O43" s="150">
        <v>61.871776895600007</v>
      </c>
      <c r="P43" s="150">
        <v>31.296560973999998</v>
      </c>
      <c r="Q43" s="150">
        <v>125.20704616</v>
      </c>
      <c r="R43" s="150">
        <v>43.744658663999999</v>
      </c>
      <c r="S43" s="150">
        <v>36.222807784800011</v>
      </c>
      <c r="T43" s="150">
        <v>160.27834243960001</v>
      </c>
      <c r="U43" s="150">
        <v>106.6244766132</v>
      </c>
      <c r="V43" s="121">
        <f>SUM(D43:I43)</f>
        <v>523.95351629599998</v>
      </c>
      <c r="W43" s="104">
        <f>SUM(P43:U43)</f>
        <v>503.37389263559999</v>
      </c>
      <c r="X43" s="104">
        <f t="shared" si="0"/>
        <v>-3.9277575243476042</v>
      </c>
    </row>
    <row r="44" spans="1:24" ht="20.100000000000001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50">
        <v>109.29643755800001</v>
      </c>
      <c r="N44" s="150">
        <v>7.7548870000000011E-3</v>
      </c>
      <c r="O44" s="150">
        <v>6.5043089999999998E-3</v>
      </c>
      <c r="P44" s="150">
        <v>6.817270089</v>
      </c>
      <c r="Q44" s="150">
        <v>5.4185125903999998</v>
      </c>
      <c r="R44" s="150">
        <v>4.0350520000000008E-3</v>
      </c>
      <c r="S44" s="150">
        <v>14.8154825238</v>
      </c>
      <c r="T44" s="150">
        <v>8.7355240000000012E-4</v>
      </c>
      <c r="U44" s="150">
        <v>2.7552229600000002E-2</v>
      </c>
      <c r="V44" s="121">
        <f>SUM(D44:I44)</f>
        <v>144.13063165759999</v>
      </c>
      <c r="W44" s="104">
        <f>SUM(P44:U44)</f>
        <v>27.083726037200005</v>
      </c>
      <c r="X44" s="104">
        <f t="shared" si="0"/>
        <v>-81.208903530277496</v>
      </c>
    </row>
    <row r="45" spans="1:24" s="133" customFormat="1" ht="20.100000000000001" customHeight="1" thickBot="1">
      <c r="A45" s="131"/>
      <c r="B45" s="132"/>
      <c r="C45" s="129" t="s">
        <v>8</v>
      </c>
      <c r="D45" s="182">
        <v>15947</v>
      </c>
      <c r="E45" s="182">
        <v>15228</v>
      </c>
      <c r="F45" s="182">
        <v>16421</v>
      </c>
      <c r="G45" s="182">
        <v>18496</v>
      </c>
      <c r="H45" s="182">
        <v>17651</v>
      </c>
      <c r="I45" s="182">
        <v>15677</v>
      </c>
      <c r="J45" s="182">
        <v>18909</v>
      </c>
      <c r="K45" s="182">
        <v>17314</v>
      </c>
      <c r="L45" s="182">
        <v>17391</v>
      </c>
      <c r="M45" s="192">
        <v>18941</v>
      </c>
      <c r="N45" s="192">
        <v>16943</v>
      </c>
      <c r="O45" s="192">
        <v>17937</v>
      </c>
      <c r="P45" s="192">
        <v>16924</v>
      </c>
      <c r="Q45" s="192">
        <v>15881</v>
      </c>
      <c r="R45" s="192">
        <v>15877</v>
      </c>
      <c r="S45" s="192">
        <f>+S46+S60</f>
        <v>17162</v>
      </c>
      <c r="T45" s="192">
        <f>+T46+T60</f>
        <v>17022</v>
      </c>
      <c r="U45" s="192">
        <f>+U46+U60</f>
        <v>16320</v>
      </c>
      <c r="V45" s="180">
        <f>SUM(D45:I45)</f>
        <v>99420</v>
      </c>
      <c r="W45" s="181">
        <f>SUM(P45:U45)</f>
        <v>99186</v>
      </c>
      <c r="X45" s="181">
        <f t="shared" si="0"/>
        <v>-0.23536511768255886</v>
      </c>
    </row>
    <row r="46" spans="1:24" s="30" customFormat="1" ht="20.100000000000001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202">
        <v>17147</v>
      </c>
      <c r="N46" s="202">
        <v>15289</v>
      </c>
      <c r="O46" s="202">
        <v>16277</v>
      </c>
      <c r="P46" s="202">
        <v>15371</v>
      </c>
      <c r="Q46" s="202">
        <v>14435</v>
      </c>
      <c r="R46" s="202">
        <v>14524</v>
      </c>
      <c r="S46" s="202">
        <f>SUM(S47:S59)</f>
        <v>15722</v>
      </c>
      <c r="T46" s="202">
        <f>SUM(T47:T59)</f>
        <v>15606</v>
      </c>
      <c r="U46" s="202">
        <f>SUM(U47:U59)</f>
        <v>15052</v>
      </c>
      <c r="V46" s="158">
        <f>SUM(D46:I46)</f>
        <v>87782</v>
      </c>
      <c r="W46" s="106">
        <f>SUM(P46:U46)</f>
        <v>90710</v>
      </c>
      <c r="X46" s="106">
        <f t="shared" si="0"/>
        <v>3.335535759039439</v>
      </c>
    </row>
    <row r="47" spans="1:24" ht="20.100000000000001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50">
        <v>122</v>
      </c>
      <c r="N47" s="150">
        <v>112</v>
      </c>
      <c r="O47" s="150">
        <v>124</v>
      </c>
      <c r="P47" s="150">
        <v>112</v>
      </c>
      <c r="Q47" s="150">
        <v>108</v>
      </c>
      <c r="R47" s="150">
        <v>118</v>
      </c>
      <c r="S47" s="150">
        <v>116</v>
      </c>
      <c r="T47" s="150">
        <v>132</v>
      </c>
      <c r="U47" s="150">
        <v>110</v>
      </c>
      <c r="V47" s="121">
        <f>SUM(D47:I47)</f>
        <v>611</v>
      </c>
      <c r="W47" s="104">
        <f>SUM(P47:U47)</f>
        <v>696</v>
      </c>
      <c r="X47" s="104">
        <f t="shared" si="0"/>
        <v>13.911620294599016</v>
      </c>
    </row>
    <row r="48" spans="1:24" ht="20.100000000000001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50">
        <v>23</v>
      </c>
      <c r="N48" s="150">
        <v>24</v>
      </c>
      <c r="O48" s="150">
        <v>22</v>
      </c>
      <c r="P48" s="150">
        <v>22</v>
      </c>
      <c r="Q48" s="150">
        <v>13</v>
      </c>
      <c r="R48" s="150">
        <v>5</v>
      </c>
      <c r="S48" s="150">
        <v>13</v>
      </c>
      <c r="T48" s="150">
        <v>13</v>
      </c>
      <c r="U48" s="150">
        <v>18</v>
      </c>
      <c r="V48" s="121">
        <f>SUM(D48:I48)</f>
        <v>58</v>
      </c>
      <c r="W48" s="104">
        <f>SUM(P48:U48)</f>
        <v>84</v>
      </c>
      <c r="X48" s="104">
        <f t="shared" si="0"/>
        <v>44.827586206896555</v>
      </c>
    </row>
    <row r="49" spans="1:24" ht="20.100000000000001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50">
        <v>2</v>
      </c>
      <c r="N49" s="150">
        <v>0</v>
      </c>
      <c r="O49" s="150">
        <v>8</v>
      </c>
      <c r="P49" s="150">
        <v>5</v>
      </c>
      <c r="Q49" s="150">
        <v>10</v>
      </c>
      <c r="R49" s="150">
        <v>8</v>
      </c>
      <c r="S49" s="150">
        <v>2</v>
      </c>
      <c r="T49" s="150">
        <v>10</v>
      </c>
      <c r="U49" s="150">
        <v>8</v>
      </c>
      <c r="V49" s="121">
        <f>SUM(D49:I49)</f>
        <v>5</v>
      </c>
      <c r="W49" s="104">
        <f>SUM(P49:U49)</f>
        <v>43</v>
      </c>
      <c r="X49" s="104">
        <f t="shared" si="0"/>
        <v>760</v>
      </c>
    </row>
    <row r="50" spans="1:24" ht="20.100000000000001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50">
        <v>48</v>
      </c>
      <c r="N50" s="150">
        <v>49</v>
      </c>
      <c r="O50" s="150">
        <v>48</v>
      </c>
      <c r="P50" s="150">
        <v>45</v>
      </c>
      <c r="Q50" s="150">
        <v>43</v>
      </c>
      <c r="R50" s="150">
        <v>43</v>
      </c>
      <c r="S50" s="150">
        <v>52</v>
      </c>
      <c r="T50" s="150">
        <v>44</v>
      </c>
      <c r="U50" s="150">
        <v>41</v>
      </c>
      <c r="V50" s="121">
        <f>SUM(D50:I50)</f>
        <v>260</v>
      </c>
      <c r="W50" s="104">
        <f>SUM(P50:U50)</f>
        <v>268</v>
      </c>
      <c r="X50" s="104">
        <f t="shared" si="0"/>
        <v>3.0769230769230771</v>
      </c>
    </row>
    <row r="51" spans="1:24" ht="20.100000000000001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50">
        <v>487</v>
      </c>
      <c r="N51" s="150">
        <v>421</v>
      </c>
      <c r="O51" s="150">
        <v>419</v>
      </c>
      <c r="P51" s="150">
        <v>464</v>
      </c>
      <c r="Q51" s="150">
        <v>419</v>
      </c>
      <c r="R51" s="150">
        <v>382</v>
      </c>
      <c r="S51" s="150">
        <v>301</v>
      </c>
      <c r="T51" s="150">
        <v>189</v>
      </c>
      <c r="U51" s="150">
        <v>162</v>
      </c>
      <c r="V51" s="121">
        <f>SUM(D51:I51)</f>
        <v>3078</v>
      </c>
      <c r="W51" s="104">
        <f>SUM(P51:U51)</f>
        <v>1917</v>
      </c>
      <c r="X51" s="104">
        <f t="shared" si="0"/>
        <v>-37.719298245614034</v>
      </c>
    </row>
    <row r="52" spans="1:24" ht="20.100000000000001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50">
        <v>10169</v>
      </c>
      <c r="N52" s="150">
        <v>8934</v>
      </c>
      <c r="O52" s="150">
        <v>9725</v>
      </c>
      <c r="P52" s="150">
        <v>8952</v>
      </c>
      <c r="Q52" s="150">
        <v>8286</v>
      </c>
      <c r="R52" s="150">
        <v>8513</v>
      </c>
      <c r="S52" s="150">
        <v>9100</v>
      </c>
      <c r="T52" s="150">
        <v>8947</v>
      </c>
      <c r="U52" s="150">
        <v>8675</v>
      </c>
      <c r="V52" s="121">
        <f>SUM(D52:I52)</f>
        <v>52777</v>
      </c>
      <c r="W52" s="104">
        <f>SUM(P52:U52)</f>
        <v>52473</v>
      </c>
      <c r="X52" s="104">
        <f t="shared" si="0"/>
        <v>-0.57600848854614706</v>
      </c>
    </row>
    <row r="53" spans="1:24" ht="20.100000000000001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50">
        <v>2095</v>
      </c>
      <c r="N53" s="150">
        <v>1917</v>
      </c>
      <c r="O53" s="150">
        <v>1978</v>
      </c>
      <c r="P53" s="150">
        <v>1934</v>
      </c>
      <c r="Q53" s="150">
        <v>1834</v>
      </c>
      <c r="R53" s="150">
        <v>1811</v>
      </c>
      <c r="S53" s="150">
        <v>2041</v>
      </c>
      <c r="T53" s="150">
        <v>2063</v>
      </c>
      <c r="U53" s="150">
        <v>1987</v>
      </c>
      <c r="V53" s="121">
        <f>SUM(D53:I53)</f>
        <v>11131</v>
      </c>
      <c r="W53" s="104">
        <f>SUM(P53:U53)</f>
        <v>11670</v>
      </c>
      <c r="X53" s="104">
        <f t="shared" si="0"/>
        <v>4.8423322253166834</v>
      </c>
    </row>
    <row r="54" spans="1:24" ht="20.100000000000001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50">
        <v>2789</v>
      </c>
      <c r="N54" s="150">
        <v>2599</v>
      </c>
      <c r="O54" s="150">
        <v>2644</v>
      </c>
      <c r="P54" s="150">
        <v>2565</v>
      </c>
      <c r="Q54" s="150">
        <v>2391</v>
      </c>
      <c r="R54" s="150">
        <v>2366</v>
      </c>
      <c r="S54" s="150">
        <v>2727</v>
      </c>
      <c r="T54" s="150">
        <v>2813</v>
      </c>
      <c r="U54" s="150">
        <v>2775</v>
      </c>
      <c r="V54" s="121">
        <f>SUM(D54:I54)</f>
        <v>12139</v>
      </c>
      <c r="W54" s="104">
        <f>SUM(P54:U54)</f>
        <v>15637</v>
      </c>
      <c r="X54" s="104">
        <f t="shared" si="0"/>
        <v>28.816212208583902</v>
      </c>
    </row>
    <row r="55" spans="1:24" ht="20.100000000000001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50">
        <v>122</v>
      </c>
      <c r="N55" s="150">
        <v>110</v>
      </c>
      <c r="O55" s="150">
        <v>105</v>
      </c>
      <c r="P55" s="150">
        <v>104</v>
      </c>
      <c r="Q55" s="150">
        <v>102</v>
      </c>
      <c r="R55" s="150">
        <v>100</v>
      </c>
      <c r="S55" s="150">
        <v>108</v>
      </c>
      <c r="T55" s="150">
        <v>137</v>
      </c>
      <c r="U55" s="150">
        <v>106</v>
      </c>
      <c r="V55" s="121">
        <f>SUM(D55:I55)</f>
        <v>560</v>
      </c>
      <c r="W55" s="104">
        <f>SUM(P55:U55)</f>
        <v>657</v>
      </c>
      <c r="X55" s="104">
        <f t="shared" si="0"/>
        <v>17.321428571428569</v>
      </c>
    </row>
    <row r="56" spans="1:24" ht="20.100000000000001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50">
        <v>722</v>
      </c>
      <c r="N56" s="150">
        <v>640</v>
      </c>
      <c r="O56" s="150">
        <v>699</v>
      </c>
      <c r="P56" s="150">
        <v>677</v>
      </c>
      <c r="Q56" s="150">
        <v>634</v>
      </c>
      <c r="R56" s="150">
        <v>604</v>
      </c>
      <c r="S56" s="150">
        <v>673</v>
      </c>
      <c r="T56" s="150">
        <v>692</v>
      </c>
      <c r="U56" s="150">
        <v>632</v>
      </c>
      <c r="V56" s="121">
        <f>SUM(D56:I56)</f>
        <v>4112</v>
      </c>
      <c r="W56" s="104">
        <f>SUM(P56:U56)</f>
        <v>3912</v>
      </c>
      <c r="X56" s="104">
        <f t="shared" si="0"/>
        <v>-4.8638132295719849</v>
      </c>
    </row>
    <row r="57" spans="1:24" ht="20.100000000000001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0">
        <v>0</v>
      </c>
      <c r="V57" s="121">
        <f>SUM(D57:I57)</f>
        <v>0</v>
      </c>
      <c r="W57" s="104">
        <f>SUM(P57:U57)</f>
        <v>0</v>
      </c>
      <c r="X57" s="104"/>
    </row>
    <row r="58" spans="1:24" ht="20.100000000000001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50">
        <v>183</v>
      </c>
      <c r="N58" s="150">
        <v>148</v>
      </c>
      <c r="O58" s="150">
        <v>183</v>
      </c>
      <c r="P58" s="150">
        <v>169</v>
      </c>
      <c r="Q58" s="150">
        <v>170</v>
      </c>
      <c r="R58" s="150">
        <v>168</v>
      </c>
      <c r="S58" s="150">
        <v>180</v>
      </c>
      <c r="T58" s="150">
        <v>176</v>
      </c>
      <c r="U58" s="150">
        <v>165</v>
      </c>
      <c r="V58" s="121">
        <f>SUM(D58:I58)</f>
        <v>964</v>
      </c>
      <c r="W58" s="104">
        <f>SUM(P58:U58)</f>
        <v>1028</v>
      </c>
      <c r="X58" s="104">
        <f t="shared" si="0"/>
        <v>6.6390041493775938</v>
      </c>
    </row>
    <row r="59" spans="1:24" ht="20.100000000000001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50">
        <v>385</v>
      </c>
      <c r="N59" s="150">
        <v>335</v>
      </c>
      <c r="O59" s="150">
        <v>322</v>
      </c>
      <c r="P59" s="150">
        <v>322</v>
      </c>
      <c r="Q59" s="150">
        <v>425</v>
      </c>
      <c r="R59" s="150">
        <v>406</v>
      </c>
      <c r="S59" s="150">
        <v>409</v>
      </c>
      <c r="T59" s="150">
        <v>390</v>
      </c>
      <c r="U59" s="150">
        <v>373</v>
      </c>
      <c r="V59" s="121">
        <f>SUM(D59:I59)</f>
        <v>2087</v>
      </c>
      <c r="W59" s="104">
        <f>SUM(P59:U59)</f>
        <v>2325</v>
      </c>
      <c r="X59" s="104">
        <f t="shared" si="0"/>
        <v>11.403929084810734</v>
      </c>
    </row>
    <row r="60" spans="1:24" s="31" customFormat="1" ht="20.100000000000001" customHeight="1" thickBot="1">
      <c r="A60" s="20"/>
      <c r="B60" s="61" t="s">
        <v>4</v>
      </c>
      <c r="C60" s="13"/>
      <c r="D60" s="143">
        <v>2090</v>
      </c>
      <c r="E60" s="143">
        <v>1898</v>
      </c>
      <c r="F60" s="143">
        <v>1968</v>
      </c>
      <c r="G60" s="143">
        <v>1995</v>
      </c>
      <c r="H60" s="143">
        <v>2007</v>
      </c>
      <c r="I60" s="143">
        <v>1680</v>
      </c>
      <c r="J60" s="143">
        <v>1913</v>
      </c>
      <c r="K60" s="143">
        <v>1806</v>
      </c>
      <c r="L60" s="143">
        <v>1732</v>
      </c>
      <c r="M60" s="149">
        <v>1794</v>
      </c>
      <c r="N60" s="149">
        <v>1654</v>
      </c>
      <c r="O60" s="149">
        <v>1660</v>
      </c>
      <c r="P60" s="149">
        <v>1553</v>
      </c>
      <c r="Q60" s="149">
        <v>1446</v>
      </c>
      <c r="R60" s="149">
        <v>1353</v>
      </c>
      <c r="S60" s="149">
        <f>SUM(S61:S72)</f>
        <v>1440</v>
      </c>
      <c r="T60" s="149">
        <f>SUM(T61:T72)</f>
        <v>1416</v>
      </c>
      <c r="U60" s="149">
        <f>SUM(U61:U72)</f>
        <v>1268</v>
      </c>
      <c r="V60" s="157">
        <f>SUM(D60:I60)</f>
        <v>11638</v>
      </c>
      <c r="W60" s="105">
        <f>SUM(P60:U60)</f>
        <v>8476</v>
      </c>
      <c r="X60" s="105">
        <f>+((W60-V60)/V60)*100</f>
        <v>-27.169616772641348</v>
      </c>
    </row>
    <row r="61" spans="1:24" ht="20.100000000000001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204">
        <v>49</v>
      </c>
      <c r="N61" s="204">
        <v>50</v>
      </c>
      <c r="O61" s="204">
        <v>50</v>
      </c>
      <c r="P61" s="204">
        <v>45</v>
      </c>
      <c r="Q61" s="204">
        <v>47</v>
      </c>
      <c r="R61" s="204">
        <v>50</v>
      </c>
      <c r="S61" s="204">
        <v>46</v>
      </c>
      <c r="T61" s="204">
        <v>48</v>
      </c>
      <c r="U61" s="204">
        <v>48</v>
      </c>
      <c r="V61" s="159">
        <f>SUM(D61:I61)</f>
        <v>294</v>
      </c>
      <c r="W61" s="159">
        <f>SUM(P61:U61)</f>
        <v>284</v>
      </c>
      <c r="X61" s="120">
        <f t="shared" si="0"/>
        <v>-3.4013605442176873</v>
      </c>
    </row>
    <row r="62" spans="1:24" ht="20.100000000000001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205">
        <v>10</v>
      </c>
      <c r="N62" s="205">
        <v>10</v>
      </c>
      <c r="O62" s="205">
        <v>8</v>
      </c>
      <c r="P62" s="205">
        <v>10</v>
      </c>
      <c r="Q62" s="205">
        <v>8</v>
      </c>
      <c r="R62" s="205">
        <v>8</v>
      </c>
      <c r="S62" s="205">
        <v>10</v>
      </c>
      <c r="T62" s="205">
        <v>8</v>
      </c>
      <c r="U62" s="205">
        <v>10</v>
      </c>
      <c r="V62" s="160">
        <f>SUM(D62:I62)</f>
        <v>32</v>
      </c>
      <c r="W62" s="160">
        <f>SUM(P62:U62)</f>
        <v>54</v>
      </c>
      <c r="X62" s="121">
        <f t="shared" si="0"/>
        <v>68.75</v>
      </c>
    </row>
    <row r="63" spans="1:24" ht="20.100000000000001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205">
        <v>0</v>
      </c>
      <c r="N63" s="205">
        <v>0</v>
      </c>
      <c r="O63" s="205">
        <v>0</v>
      </c>
      <c r="P63" s="205">
        <v>0</v>
      </c>
      <c r="Q63" s="205">
        <v>0</v>
      </c>
      <c r="R63" s="205">
        <v>0</v>
      </c>
      <c r="S63" s="205">
        <v>0</v>
      </c>
      <c r="T63" s="205">
        <v>0</v>
      </c>
      <c r="U63" s="205">
        <v>0</v>
      </c>
      <c r="V63" s="160">
        <f>SUM(D63:I63)</f>
        <v>0</v>
      </c>
      <c r="W63" s="160">
        <f>SUM(P63:U63)</f>
        <v>0</v>
      </c>
      <c r="X63" s="121"/>
    </row>
    <row r="64" spans="1:24" ht="20.100000000000001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205">
        <v>1</v>
      </c>
      <c r="N64" s="205">
        <v>1</v>
      </c>
      <c r="O64" s="205">
        <v>1</v>
      </c>
      <c r="P64" s="205">
        <v>1</v>
      </c>
      <c r="Q64" s="205">
        <v>1</v>
      </c>
      <c r="R64" s="205">
        <v>1</v>
      </c>
      <c r="S64" s="205">
        <v>1</v>
      </c>
      <c r="T64" s="205">
        <v>1</v>
      </c>
      <c r="U64" s="205">
        <v>1</v>
      </c>
      <c r="V64" s="160">
        <f>SUM(D64:I64)</f>
        <v>7</v>
      </c>
      <c r="W64" s="160">
        <f>SUM(P64:U64)</f>
        <v>6</v>
      </c>
      <c r="X64" s="121">
        <f t="shared" si="0"/>
        <v>-14.285714285714285</v>
      </c>
    </row>
    <row r="65" spans="1:24" ht="20.100000000000001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205">
        <v>0</v>
      </c>
      <c r="N65" s="205">
        <v>0</v>
      </c>
      <c r="O65" s="205">
        <v>0</v>
      </c>
      <c r="P65" s="205">
        <v>0</v>
      </c>
      <c r="Q65" s="205">
        <v>0</v>
      </c>
      <c r="R65" s="205">
        <v>0</v>
      </c>
      <c r="S65" s="205">
        <v>0</v>
      </c>
      <c r="T65" s="205">
        <v>0</v>
      </c>
      <c r="U65" s="205">
        <v>0</v>
      </c>
      <c r="V65" s="160">
        <f>SUM(D65:I65)</f>
        <v>0</v>
      </c>
      <c r="W65" s="160">
        <f>SUM(P65:U65)</f>
        <v>0</v>
      </c>
      <c r="X65" s="121"/>
    </row>
    <row r="66" spans="1:24" ht="20.100000000000001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205">
        <v>487</v>
      </c>
      <c r="N66" s="205">
        <v>455</v>
      </c>
      <c r="O66" s="205">
        <v>479</v>
      </c>
      <c r="P66" s="205">
        <v>399</v>
      </c>
      <c r="Q66" s="205">
        <v>358</v>
      </c>
      <c r="R66" s="205">
        <v>340</v>
      </c>
      <c r="S66" s="205">
        <v>363</v>
      </c>
      <c r="T66" s="205">
        <v>411</v>
      </c>
      <c r="U66" s="205">
        <v>342</v>
      </c>
      <c r="V66" s="160">
        <f>SUM(D66:I66)</f>
        <v>3371</v>
      </c>
      <c r="W66" s="160">
        <f>SUM(P66:U66)</f>
        <v>2213</v>
      </c>
      <c r="X66" s="121">
        <f t="shared" si="0"/>
        <v>-34.351824384455654</v>
      </c>
    </row>
    <row r="67" spans="1:24" ht="20.100000000000001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205">
        <v>629</v>
      </c>
      <c r="N67" s="205">
        <v>568</v>
      </c>
      <c r="O67" s="205">
        <v>556</v>
      </c>
      <c r="P67" s="205">
        <v>537</v>
      </c>
      <c r="Q67" s="205">
        <v>511</v>
      </c>
      <c r="R67" s="205">
        <v>471</v>
      </c>
      <c r="S67" s="205">
        <v>493</v>
      </c>
      <c r="T67" s="205">
        <v>455</v>
      </c>
      <c r="U67" s="205">
        <v>421</v>
      </c>
      <c r="V67" s="160">
        <f>SUM(D67:I67)</f>
        <v>4384</v>
      </c>
      <c r="W67" s="160">
        <f>SUM(P67:U67)</f>
        <v>2888</v>
      </c>
      <c r="X67" s="121">
        <f t="shared" si="0"/>
        <v>-34.124087591240873</v>
      </c>
    </row>
    <row r="68" spans="1:24" ht="20.100000000000001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205">
        <v>32</v>
      </c>
      <c r="N68" s="205">
        <v>37</v>
      </c>
      <c r="O68" s="205">
        <v>38</v>
      </c>
      <c r="P68" s="205">
        <v>28</v>
      </c>
      <c r="Q68" s="205">
        <v>30</v>
      </c>
      <c r="R68" s="205">
        <v>21</v>
      </c>
      <c r="S68" s="205">
        <v>31</v>
      </c>
      <c r="T68" s="205">
        <v>13</v>
      </c>
      <c r="U68" s="205">
        <v>13</v>
      </c>
      <c r="V68" s="160">
        <f>SUM(D68:I68)</f>
        <v>454</v>
      </c>
      <c r="W68" s="160">
        <f>SUM(P68:U68)</f>
        <v>136</v>
      </c>
      <c r="X68" s="121">
        <f t="shared" si="0"/>
        <v>-70.044052863436121</v>
      </c>
    </row>
    <row r="69" spans="1:24" ht="20.100000000000001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1</v>
      </c>
      <c r="T69" s="205">
        <v>1</v>
      </c>
      <c r="U69" s="205">
        <v>1</v>
      </c>
      <c r="V69" s="160">
        <f>SUM(D69:I69)</f>
        <v>0</v>
      </c>
      <c r="W69" s="160">
        <f>SUM(P69:U69)</f>
        <v>3</v>
      </c>
      <c r="X69" s="121"/>
    </row>
    <row r="70" spans="1:24" ht="20.100000000000001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205">
        <v>523</v>
      </c>
      <c r="N70" s="205">
        <v>471</v>
      </c>
      <c r="O70" s="205">
        <v>469</v>
      </c>
      <c r="P70" s="205">
        <v>487</v>
      </c>
      <c r="Q70" s="205">
        <v>437</v>
      </c>
      <c r="R70" s="205">
        <v>415</v>
      </c>
      <c r="S70" s="205">
        <v>452</v>
      </c>
      <c r="T70" s="205">
        <v>426</v>
      </c>
      <c r="U70" s="205">
        <v>395</v>
      </c>
      <c r="V70" s="160">
        <f>SUM(D70:I70)</f>
        <v>2766</v>
      </c>
      <c r="W70" s="160">
        <f>SUM(P70:U70)</f>
        <v>2612</v>
      </c>
      <c r="X70" s="121">
        <f t="shared" si="0"/>
        <v>-5.5676066522053507</v>
      </c>
    </row>
    <row r="71" spans="1:24" ht="20.100000000000001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205">
        <v>29</v>
      </c>
      <c r="N71" s="205">
        <v>35</v>
      </c>
      <c r="O71" s="205">
        <v>27</v>
      </c>
      <c r="P71" s="205">
        <v>22</v>
      </c>
      <c r="Q71" s="205">
        <v>29</v>
      </c>
      <c r="R71" s="205">
        <v>24</v>
      </c>
      <c r="S71" s="205">
        <v>27</v>
      </c>
      <c r="T71" s="205">
        <v>32</v>
      </c>
      <c r="U71" s="205">
        <v>24</v>
      </c>
      <c r="V71" s="160">
        <f>SUM(D71:I71)</f>
        <v>157</v>
      </c>
      <c r="W71" s="160">
        <f>SUM(P71:U71)</f>
        <v>158</v>
      </c>
      <c r="X71" s="121">
        <f t="shared" si="0"/>
        <v>0.63694267515923575</v>
      </c>
    </row>
    <row r="72" spans="1:24" ht="15.7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206">
        <v>34</v>
      </c>
      <c r="N72" s="206">
        <v>27</v>
      </c>
      <c r="O72" s="206">
        <v>32</v>
      </c>
      <c r="P72" s="206">
        <v>24</v>
      </c>
      <c r="Q72" s="206">
        <v>25</v>
      </c>
      <c r="R72" s="206">
        <v>23</v>
      </c>
      <c r="S72" s="206">
        <v>16</v>
      </c>
      <c r="T72" s="206">
        <v>21</v>
      </c>
      <c r="U72" s="206">
        <v>13</v>
      </c>
      <c r="V72" s="161">
        <f>SUM(D72:I72)</f>
        <v>173</v>
      </c>
      <c r="W72" s="161">
        <f>SUM(P72:U72)</f>
        <v>122</v>
      </c>
      <c r="X72" s="122">
        <f>+((W72-V72)/V72)*100</f>
        <v>-29.47976878612717</v>
      </c>
    </row>
    <row r="73" spans="1:24" ht="20.100000000000001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14"/>
      <c r="N73" s="114"/>
      <c r="O73" s="114"/>
      <c r="P73" s="114"/>
      <c r="Q73" s="114"/>
      <c r="R73" s="114"/>
      <c r="S73" s="114"/>
      <c r="T73" s="114"/>
      <c r="U73" s="114"/>
      <c r="V73" s="109"/>
      <c r="W73" s="109"/>
      <c r="X73" s="109"/>
    </row>
    <row r="74" spans="1:24" ht="20.100000000000001" customHeight="1">
      <c r="A74" s="20"/>
      <c r="B74" s="335" t="s">
        <v>14</v>
      </c>
      <c r="C74" s="335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14"/>
      <c r="Q74" s="114"/>
      <c r="R74" s="114"/>
      <c r="S74" s="114"/>
      <c r="T74" s="114"/>
      <c r="U74" s="114"/>
      <c r="V74" s="109"/>
      <c r="W74" s="109"/>
      <c r="X74" s="109"/>
    </row>
    <row r="75" spans="1:24" ht="18.75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5"/>
      <c r="Q75" s="115"/>
      <c r="R75" s="115"/>
      <c r="S75" s="115"/>
      <c r="T75" s="115"/>
      <c r="U75" s="115"/>
      <c r="V75" s="109"/>
      <c r="W75" s="109"/>
      <c r="X75" s="109"/>
    </row>
    <row r="76" spans="1:24" s="228" customFormat="1" ht="15.75" thickBot="1">
      <c r="A76" s="227"/>
      <c r="B76" s="353" t="s">
        <v>120</v>
      </c>
      <c r="C76" s="354"/>
      <c r="D76" s="229">
        <v>40758.6346795688</v>
      </c>
      <c r="E76" s="230">
        <v>40117.779687389004</v>
      </c>
      <c r="F76" s="230">
        <v>41787.028024834399</v>
      </c>
      <c r="G76" s="230">
        <v>49567.117918595395</v>
      </c>
      <c r="H76" s="230">
        <v>47739.535149767806</v>
      </c>
      <c r="I76" s="230">
        <v>47339.179596879017</v>
      </c>
      <c r="J76" s="230">
        <v>52369.388810490396</v>
      </c>
      <c r="K76" s="230">
        <v>53427.901928975196</v>
      </c>
      <c r="L76" s="230">
        <v>50595.608204437798</v>
      </c>
      <c r="M76" s="230">
        <v>54040.935856978991</v>
      </c>
      <c r="N76" s="230">
        <v>55936.967904013196</v>
      </c>
      <c r="O76" s="230">
        <v>67385.721057184608</v>
      </c>
      <c r="P76" s="230">
        <v>55044.767407079606</v>
      </c>
      <c r="Q76" s="230">
        <v>54078.315524054393</v>
      </c>
      <c r="R76" s="230">
        <v>59737.429162866603</v>
      </c>
      <c r="S76" s="230">
        <f>+S78+S80</f>
        <v>71568.197749658633</v>
      </c>
      <c r="T76" s="230">
        <f>+T78+T80</f>
        <v>79446.154840470801</v>
      </c>
      <c r="U76" s="230">
        <f>+U78+U80</f>
        <v>72328.068344182422</v>
      </c>
      <c r="V76" s="230">
        <f>SUM(D76:I76)</f>
        <v>267309.27505703439</v>
      </c>
      <c r="W76" s="230">
        <f>SUM(P76:U76)</f>
        <v>392202.93302831252</v>
      </c>
      <c r="X76" s="180">
        <f>+((W76-V76)/V76)*100</f>
        <v>46.722530650921193</v>
      </c>
    </row>
    <row r="77" spans="1:24" s="226" customFormat="1" ht="14.25">
      <c r="A77" s="225"/>
      <c r="B77" s="65" t="s">
        <v>126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11"/>
      <c r="N77" s="111"/>
      <c r="O77" s="111"/>
      <c r="P77" s="111"/>
      <c r="Q77" s="111"/>
      <c r="R77" s="111"/>
      <c r="S77" s="111"/>
      <c r="T77" s="111"/>
      <c r="U77" s="111"/>
      <c r="V77" s="150"/>
      <c r="W77" s="111"/>
      <c r="X77" s="111"/>
    </row>
    <row r="78" spans="1:24" s="226" customFormat="1" ht="14.25">
      <c r="A78" s="225"/>
      <c r="B78" s="231" t="s">
        <v>2</v>
      </c>
      <c r="C78" s="232"/>
      <c r="D78" s="174">
        <v>40275.884930209992</v>
      </c>
      <c r="E78" s="174">
        <v>39656.362644190005</v>
      </c>
      <c r="F78" s="174">
        <v>41607.265736287998</v>
      </c>
      <c r="G78" s="174">
        <v>49346.774544419997</v>
      </c>
      <c r="H78" s="174">
        <v>47565.443690580003</v>
      </c>
      <c r="I78" s="174">
        <v>47186.092587020015</v>
      </c>
      <c r="J78" s="174">
        <v>52281.840799756996</v>
      </c>
      <c r="K78" s="174">
        <v>53308.921095509999</v>
      </c>
      <c r="L78" s="174">
        <v>50540.979323449996</v>
      </c>
      <c r="M78" s="210">
        <v>53968.15276171999</v>
      </c>
      <c r="N78" s="210">
        <v>55838.047149089994</v>
      </c>
      <c r="O78" s="210">
        <v>67328.810328360007</v>
      </c>
      <c r="P78" s="210">
        <v>54983.617247990005</v>
      </c>
      <c r="Q78" s="210">
        <v>53985.980983649992</v>
      </c>
      <c r="R78" s="111">
        <v>59695.47454979</v>
      </c>
      <c r="S78" s="111">
        <v>71518.657477550034</v>
      </c>
      <c r="T78" s="111">
        <v>79356.579496749997</v>
      </c>
      <c r="U78" s="111">
        <v>72280.130576100026</v>
      </c>
      <c r="V78" s="150">
        <f>SUM(D78:I78)</f>
        <v>265637.82413270802</v>
      </c>
      <c r="W78" s="111">
        <f>SUM(P78:U78)</f>
        <v>391820.44033183006</v>
      </c>
      <c r="X78" s="111">
        <f>+((W78-V78)/V78)*100</f>
        <v>47.501750404371407</v>
      </c>
    </row>
    <row r="79" spans="1:24" ht="14.25">
      <c r="A79" s="20"/>
      <c r="B79" s="66" t="s">
        <v>20</v>
      </c>
      <c r="C79" s="3"/>
      <c r="D79" s="146"/>
      <c r="E79" s="146"/>
      <c r="F79" s="146"/>
      <c r="G79" s="146"/>
      <c r="H79" s="146"/>
      <c r="I79" s="146"/>
      <c r="J79" s="146"/>
      <c r="K79" s="146"/>
      <c r="L79" s="146"/>
      <c r="M79" s="111"/>
      <c r="N79" s="111"/>
      <c r="O79" s="111"/>
      <c r="P79" s="111"/>
      <c r="Q79" s="111"/>
      <c r="R79" s="111"/>
      <c r="S79" s="111"/>
      <c r="T79" s="111"/>
      <c r="U79" s="111"/>
      <c r="V79" s="150"/>
      <c r="W79" s="104"/>
      <c r="X79" s="104"/>
    </row>
    <row r="80" spans="1:24" ht="15" thickBot="1">
      <c r="A80" s="20"/>
      <c r="B80" s="336" t="s">
        <v>2</v>
      </c>
      <c r="C80" s="337"/>
      <c r="D80" s="174">
        <v>482.74974935880005</v>
      </c>
      <c r="E80" s="174">
        <v>461.41704319899998</v>
      </c>
      <c r="F80" s="174">
        <v>179.76228854640001</v>
      </c>
      <c r="G80" s="174">
        <v>220.34337417539999</v>
      </c>
      <c r="H80" s="174">
        <v>174.09145918780001</v>
      </c>
      <c r="I80" s="174">
        <v>153.08700985900001</v>
      </c>
      <c r="J80" s="174">
        <v>87.548010733400005</v>
      </c>
      <c r="K80" s="174">
        <v>118.98083346519999</v>
      </c>
      <c r="L80" s="174">
        <v>54.628880987800009</v>
      </c>
      <c r="M80" s="210">
        <v>72.783095258999992</v>
      </c>
      <c r="N80" s="210">
        <v>98.920754923199993</v>
      </c>
      <c r="O80" s="210">
        <v>56.9107288246</v>
      </c>
      <c r="P80" s="210">
        <v>61.150159089600002</v>
      </c>
      <c r="Q80" s="210">
        <v>92.334540404400002</v>
      </c>
      <c r="R80" s="111">
        <v>41.954613076599998</v>
      </c>
      <c r="S80" s="111">
        <v>49.540272108600007</v>
      </c>
      <c r="T80" s="111">
        <v>89.575343720799992</v>
      </c>
      <c r="U80" s="111">
        <v>47.937768082399998</v>
      </c>
      <c r="V80" s="150">
        <f>SUM(D80:I80)</f>
        <v>1671.4509243264001</v>
      </c>
      <c r="W80" s="111">
        <f>SUM(P80:U80)</f>
        <v>382.49269648239999</v>
      </c>
      <c r="X80" s="111">
        <f t="shared" ref="X80:X139" si="1">+((W80-V80)/V80)*100</f>
        <v>-77.116127616098225</v>
      </c>
    </row>
    <row r="81" spans="1:24" s="133" customFormat="1" ht="15.75" thickBot="1">
      <c r="A81" s="131"/>
      <c r="B81" s="314" t="s">
        <v>96</v>
      </c>
      <c r="C81" s="315"/>
      <c r="D81" s="184">
        <v>8650.4881281767885</v>
      </c>
      <c r="E81" s="184">
        <v>8742.7925952428013</v>
      </c>
      <c r="F81" s="184">
        <v>9322.2735643938049</v>
      </c>
      <c r="G81" s="184">
        <v>10244.114949968762</v>
      </c>
      <c r="H81" s="184">
        <v>10971.673726388652</v>
      </c>
      <c r="I81" s="184">
        <v>11516.886802850067</v>
      </c>
      <c r="J81" s="184">
        <v>13413.302544407443</v>
      </c>
      <c r="K81" s="184">
        <v>14506.701975968585</v>
      </c>
      <c r="L81" s="184">
        <v>14651.188864037775</v>
      </c>
      <c r="M81" s="183">
        <v>16328.9380296708</v>
      </c>
      <c r="N81" s="183">
        <v>17342.715321615146</v>
      </c>
      <c r="O81" s="183">
        <v>21234.580663118384</v>
      </c>
      <c r="P81" s="183">
        <v>19939.078282509228</v>
      </c>
      <c r="Q81" s="183">
        <v>20234.834917160373</v>
      </c>
      <c r="R81" s="183">
        <v>22086.383938215051</v>
      </c>
      <c r="S81" s="183">
        <f>SUM(S83:S85)</f>
        <v>24899.692962714846</v>
      </c>
      <c r="T81" s="183">
        <f>SUM(T83:T85)</f>
        <v>30432.630346342801</v>
      </c>
      <c r="U81" s="183">
        <f>SUM(U83:U85)</f>
        <v>29199.803275009031</v>
      </c>
      <c r="V81" s="180">
        <f>SUM(D81:I81)</f>
        <v>59448.229767020872</v>
      </c>
      <c r="W81" s="181">
        <f>SUM(P81:U81)</f>
        <v>146792.42372195135</v>
      </c>
      <c r="X81" s="181">
        <f t="shared" si="1"/>
        <v>146.92480212991131</v>
      </c>
    </row>
    <row r="82" spans="1:24" ht="14.25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11"/>
      <c r="N82" s="111"/>
      <c r="O82" s="111"/>
      <c r="P82" s="111"/>
      <c r="Q82" s="111"/>
      <c r="R82" s="111"/>
      <c r="S82" s="111"/>
      <c r="T82" s="111"/>
      <c r="U82" s="111"/>
      <c r="V82" s="104"/>
      <c r="W82" s="104"/>
      <c r="X82" s="104"/>
    </row>
    <row r="83" spans="1:24" ht="14.25">
      <c r="A83" s="39"/>
      <c r="B83" s="318" t="s">
        <v>90</v>
      </c>
      <c r="C83" s="319"/>
      <c r="D83" s="174">
        <v>8635.8604480999893</v>
      </c>
      <c r="E83" s="174">
        <v>8734.3257021200006</v>
      </c>
      <c r="F83" s="174">
        <v>9317.7214547800049</v>
      </c>
      <c r="G83" s="174">
        <v>10239.959634759962</v>
      </c>
      <c r="H83" s="174">
        <v>10969.961350270052</v>
      </c>
      <c r="I83" s="174">
        <v>11515.115993320067</v>
      </c>
      <c r="J83" s="174">
        <v>13411.734076820043</v>
      </c>
      <c r="K83" s="174">
        <v>14504.669200119984</v>
      </c>
      <c r="L83" s="174">
        <v>14650.570217369976</v>
      </c>
      <c r="M83" s="210">
        <v>16328.72560442</v>
      </c>
      <c r="N83" s="210">
        <v>17342.552950079946</v>
      </c>
      <c r="O83" s="210">
        <v>21234.424430459985</v>
      </c>
      <c r="P83" s="210">
        <v>19938.809691420029</v>
      </c>
      <c r="Q83" s="210">
        <v>20234.598705819972</v>
      </c>
      <c r="R83" s="210">
        <v>22086.162200720049</v>
      </c>
      <c r="S83" s="210">
        <v>24899.489973599844</v>
      </c>
      <c r="T83" s="210">
        <v>30432.453821049799</v>
      </c>
      <c r="U83" s="210">
        <v>29199.701344670033</v>
      </c>
      <c r="V83" s="104">
        <f>SUM(D83:I83)</f>
        <v>59412.944583350079</v>
      </c>
      <c r="W83" s="104">
        <f>SUM(P83:U83)</f>
        <v>146791.21573727974</v>
      </c>
      <c r="X83" s="104">
        <f t="shared" si="1"/>
        <v>147.06941688666379</v>
      </c>
    </row>
    <row r="84" spans="1:24" ht="14.25">
      <c r="A84" s="39"/>
      <c r="B84" s="83" t="s">
        <v>93</v>
      </c>
      <c r="C84" s="84"/>
      <c r="D84" s="146"/>
      <c r="E84" s="146"/>
      <c r="F84" s="146"/>
      <c r="G84" s="146"/>
      <c r="H84" s="146"/>
      <c r="I84" s="146"/>
      <c r="J84" s="146"/>
      <c r="K84" s="146"/>
      <c r="L84" s="146"/>
      <c r="M84" s="111"/>
      <c r="N84" s="111"/>
      <c r="O84" s="111"/>
      <c r="P84" s="111"/>
      <c r="Q84" s="111"/>
      <c r="R84" s="111"/>
      <c r="S84" s="111"/>
      <c r="T84" s="111"/>
      <c r="U84" s="111"/>
      <c r="V84" s="104"/>
      <c r="W84" s="104"/>
      <c r="X84" s="104"/>
    </row>
    <row r="85" spans="1:24" ht="15" thickBot="1">
      <c r="A85" s="39"/>
      <c r="B85" s="316" t="s">
        <v>91</v>
      </c>
      <c r="C85" s="317"/>
      <c r="D85" s="174">
        <v>14.627680076799987</v>
      </c>
      <c r="E85" s="174">
        <v>8.4668931227999895</v>
      </c>
      <c r="F85" s="174">
        <v>4.5521096137999972</v>
      </c>
      <c r="G85" s="174">
        <v>4.1553152087999976</v>
      </c>
      <c r="H85" s="174">
        <v>1.7123761185999999</v>
      </c>
      <c r="I85" s="174">
        <v>1.7708095300000002</v>
      </c>
      <c r="J85" s="174">
        <v>1.5684675874</v>
      </c>
      <c r="K85" s="174">
        <v>2.0327758486000009</v>
      </c>
      <c r="L85" s="174">
        <v>0.61864666779999922</v>
      </c>
      <c r="M85" s="210">
        <v>0.2124252508000001</v>
      </c>
      <c r="N85" s="210">
        <v>0.16237153519999997</v>
      </c>
      <c r="O85" s="210">
        <v>0.1562326584</v>
      </c>
      <c r="P85" s="210">
        <v>0.26859108920000008</v>
      </c>
      <c r="Q85" s="210">
        <v>0.23621134039999994</v>
      </c>
      <c r="R85" s="210">
        <v>0.22173749500000003</v>
      </c>
      <c r="S85" s="308">
        <v>0.202989115</v>
      </c>
      <c r="T85" s="308">
        <v>0.17652529299999994</v>
      </c>
      <c r="U85" s="308">
        <v>0.10193033899999999</v>
      </c>
      <c r="V85" s="104">
        <f>SUM(D85:I85)</f>
        <v>35.285183670799974</v>
      </c>
      <c r="W85" s="104">
        <f>SUM(P85:U85)</f>
        <v>1.2079846715999998</v>
      </c>
      <c r="X85" s="104">
        <f t="shared" si="1"/>
        <v>-96.576510178124252</v>
      </c>
    </row>
    <row r="86" spans="1:24" s="133" customFormat="1" ht="15.75" thickBot="1">
      <c r="A86" s="131"/>
      <c r="B86" s="314" t="s">
        <v>78</v>
      </c>
      <c r="C86" s="332"/>
      <c r="D86" s="184">
        <v>14505.61282211521</v>
      </c>
      <c r="E86" s="184">
        <v>13597.159228366407</v>
      </c>
      <c r="F86" s="184">
        <v>14538.777360145456</v>
      </c>
      <c r="G86" s="184">
        <v>15633.876661988192</v>
      </c>
      <c r="H86" s="184">
        <v>15167.936057607754</v>
      </c>
      <c r="I86" s="184">
        <v>14679.62436493186</v>
      </c>
      <c r="J86" s="184">
        <v>15706.950297502799</v>
      </c>
      <c r="K86" s="184">
        <v>16318.063031459784</v>
      </c>
      <c r="L86" s="184">
        <v>16025.601169921863</v>
      </c>
      <c r="M86" s="183">
        <v>16128.157365890616</v>
      </c>
      <c r="N86" s="183">
        <v>15863.577067657659</v>
      </c>
      <c r="O86" s="183">
        <v>18963.106665433013</v>
      </c>
      <c r="P86" s="183">
        <v>16606.15681669558</v>
      </c>
      <c r="Q86" s="183">
        <v>16184.515251152992</v>
      </c>
      <c r="R86" s="183">
        <v>17692.587581275409</v>
      </c>
      <c r="S86" s="183">
        <f t="shared" ref="S86:U86" si="2">+S88+S90</f>
        <v>18968.701960412771</v>
      </c>
      <c r="T86" s="183">
        <f t="shared" si="2"/>
        <v>20430.787165586687</v>
      </c>
      <c r="U86" s="183">
        <f t="shared" si="2"/>
        <v>28726.970806608595</v>
      </c>
      <c r="V86" s="180">
        <f>SUM(D86:I86)</f>
        <v>88122.986495154881</v>
      </c>
      <c r="W86" s="181">
        <f>SUM(P86:U86)</f>
        <v>118609.71958173203</v>
      </c>
      <c r="X86" s="181">
        <f t="shared" si="1"/>
        <v>34.595664875989371</v>
      </c>
    </row>
    <row r="87" spans="1:24" ht="14.25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11"/>
      <c r="N87" s="111"/>
      <c r="O87" s="111"/>
      <c r="P87" s="111"/>
      <c r="Q87" s="111"/>
      <c r="R87" s="111"/>
      <c r="S87" s="111"/>
      <c r="T87" s="111"/>
      <c r="U87" s="111"/>
      <c r="V87" s="104"/>
      <c r="W87" s="104"/>
      <c r="X87" s="104"/>
    </row>
    <row r="88" spans="1:24" ht="14.25">
      <c r="A88" s="20"/>
      <c r="B88" s="326" t="s">
        <v>2</v>
      </c>
      <c r="C88" s="327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11">
        <v>15974.903712500016</v>
      </c>
      <c r="N88" s="111">
        <v>15692.98828722006</v>
      </c>
      <c r="O88" s="111">
        <v>18810.092241920014</v>
      </c>
      <c r="P88" s="111">
        <v>16460.081294089981</v>
      </c>
      <c r="Q88" s="111">
        <v>15966.078702059991</v>
      </c>
      <c r="R88" s="111">
        <v>17526.883757240008</v>
      </c>
      <c r="S88" s="111">
        <v>18737.916406809971</v>
      </c>
      <c r="T88" s="111">
        <v>20220.372163630087</v>
      </c>
      <c r="U88" s="111">
        <v>28564.707048799995</v>
      </c>
      <c r="V88" s="104">
        <f>SUM(D88:I88)</f>
        <v>86352.393197980069</v>
      </c>
      <c r="W88" s="104">
        <f>SUM(P88:U88)</f>
        <v>117476.03937263004</v>
      </c>
      <c r="X88" s="104">
        <f t="shared" si="1"/>
        <v>36.04259826741896</v>
      </c>
    </row>
    <row r="89" spans="1:24" ht="14.25">
      <c r="A89" s="20"/>
      <c r="B89" s="66" t="s">
        <v>22</v>
      </c>
      <c r="C89" s="3"/>
      <c r="D89" s="146"/>
      <c r="E89" s="146"/>
      <c r="F89" s="146"/>
      <c r="G89" s="146"/>
      <c r="H89" s="146"/>
      <c r="I89" s="146"/>
      <c r="J89" s="146"/>
      <c r="K89" s="146"/>
      <c r="L89" s="146"/>
      <c r="M89" s="111"/>
      <c r="N89" s="111"/>
      <c r="O89" s="111"/>
      <c r="P89" s="111"/>
      <c r="Q89" s="111"/>
      <c r="R89" s="111"/>
      <c r="S89" s="111"/>
      <c r="T89" s="111"/>
      <c r="U89" s="111"/>
      <c r="V89" s="104"/>
      <c r="W89" s="104"/>
      <c r="X89" s="104"/>
    </row>
    <row r="90" spans="1:24" ht="15" thickBot="1">
      <c r="A90" s="20"/>
      <c r="B90" s="326" t="s">
        <v>2</v>
      </c>
      <c r="C90" s="327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11">
        <v>153.25365339060031</v>
      </c>
      <c r="N90" s="111">
        <v>170.58878043760029</v>
      </c>
      <c r="O90" s="111">
        <v>153.01442351300031</v>
      </c>
      <c r="P90" s="111">
        <v>146.07552260560027</v>
      </c>
      <c r="Q90" s="111">
        <v>218.43654909300059</v>
      </c>
      <c r="R90" s="111">
        <v>165.70382403539995</v>
      </c>
      <c r="S90" s="111">
        <v>230.78555360280015</v>
      </c>
      <c r="T90" s="111">
        <v>210.41500195660018</v>
      </c>
      <c r="U90" s="111">
        <v>162.26375780860019</v>
      </c>
      <c r="V90" s="104">
        <f>SUM(D90:I90)</f>
        <v>1770.5932971748005</v>
      </c>
      <c r="W90" s="104">
        <f>SUM(P90:U90)</f>
        <v>1133.6802091020013</v>
      </c>
      <c r="X90" s="104">
        <f t="shared" si="1"/>
        <v>-35.97173270050623</v>
      </c>
    </row>
    <row r="91" spans="1:24" s="133" customFormat="1" ht="20.100000000000001" customHeight="1" thickBot="1">
      <c r="A91" s="131"/>
      <c r="B91" s="314" t="s">
        <v>79</v>
      </c>
      <c r="C91" s="332"/>
      <c r="D91" s="184">
        <v>2044.224016634003</v>
      </c>
      <c r="E91" s="184">
        <v>1902.9944067914025</v>
      </c>
      <c r="F91" s="184">
        <v>2032.118837626394</v>
      </c>
      <c r="G91" s="184">
        <v>2313.1362167189986</v>
      </c>
      <c r="H91" s="184">
        <v>1912.4392073028055</v>
      </c>
      <c r="I91" s="184">
        <v>1830.0815020765999</v>
      </c>
      <c r="J91" s="184">
        <v>2017.252825349402</v>
      </c>
      <c r="K91" s="184">
        <v>1944.9650593302013</v>
      </c>
      <c r="L91" s="184">
        <v>1883.4794010961996</v>
      </c>
      <c r="M91" s="183">
        <v>1858.4120256090023</v>
      </c>
      <c r="N91" s="183">
        <v>1940.6913363047936</v>
      </c>
      <c r="O91" s="183">
        <v>2155.1454361285996</v>
      </c>
      <c r="P91" s="183">
        <v>2149.1490247499987</v>
      </c>
      <c r="Q91" s="183">
        <v>1953.308677623799</v>
      </c>
      <c r="R91" s="183">
        <v>1964.5588587947975</v>
      </c>
      <c r="S91" s="183">
        <f t="shared" ref="S91:U91" si="3">+S93+S95</f>
        <v>2591.0079331733982</v>
      </c>
      <c r="T91" s="183">
        <f t="shared" si="3"/>
        <v>1844.9156743656019</v>
      </c>
      <c r="U91" s="183">
        <f t="shared" si="3"/>
        <v>1721.100564891598</v>
      </c>
      <c r="V91" s="180">
        <f>SUM(D91:I91)</f>
        <v>12034.994187150203</v>
      </c>
      <c r="W91" s="181">
        <f>SUM(P91:U91)</f>
        <v>12224.040733599193</v>
      </c>
      <c r="X91" s="181">
        <f t="shared" si="1"/>
        <v>1.5708071271927606</v>
      </c>
    </row>
    <row r="92" spans="1:24" ht="20.100000000000001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11"/>
      <c r="N92" s="111"/>
      <c r="O92" s="111"/>
      <c r="P92" s="111"/>
      <c r="Q92" s="111"/>
      <c r="R92" s="111"/>
      <c r="S92" s="111"/>
      <c r="T92" s="111"/>
      <c r="U92" s="111"/>
      <c r="V92" s="121"/>
      <c r="W92" s="104"/>
      <c r="X92" s="104"/>
    </row>
    <row r="93" spans="1:24" ht="25.5" customHeight="1">
      <c r="A93" s="20"/>
      <c r="B93" s="326" t="s">
        <v>2</v>
      </c>
      <c r="C93" s="327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11">
        <v>1858.1429376500023</v>
      </c>
      <c r="N93" s="111">
        <v>1940.5578188899935</v>
      </c>
      <c r="O93" s="111">
        <v>2154.9911889599998</v>
      </c>
      <c r="P93" s="111">
        <v>2149.0159441799988</v>
      </c>
      <c r="Q93" s="111">
        <v>1953.1794432499989</v>
      </c>
      <c r="R93" s="111">
        <v>1964.4256809499975</v>
      </c>
      <c r="S93" s="111">
        <v>2590.8315955699982</v>
      </c>
      <c r="T93" s="111">
        <v>1844.877203760002</v>
      </c>
      <c r="U93" s="111">
        <v>1721.057974169998</v>
      </c>
      <c r="V93" s="121">
        <f>SUM(D93:I93)</f>
        <v>12032.113117010005</v>
      </c>
      <c r="W93" s="104">
        <f>SUM(P93:U93)</f>
        <v>12223.387841879994</v>
      </c>
      <c r="X93" s="104">
        <f t="shared" si="1"/>
        <v>1.5897018504553491</v>
      </c>
    </row>
    <row r="94" spans="1:24" ht="20.100000000000001" customHeight="1">
      <c r="A94" s="20"/>
      <c r="B94" s="66" t="s">
        <v>16</v>
      </c>
      <c r="C94" s="3"/>
      <c r="D94" s="146"/>
      <c r="E94" s="146"/>
      <c r="F94" s="146"/>
      <c r="G94" s="146"/>
      <c r="H94" s="146"/>
      <c r="I94" s="146"/>
      <c r="J94" s="146"/>
      <c r="K94" s="146"/>
      <c r="L94" s="146"/>
      <c r="M94" s="111"/>
      <c r="N94" s="111"/>
      <c r="O94" s="111"/>
      <c r="P94" s="111"/>
      <c r="Q94" s="111"/>
      <c r="R94" s="111"/>
      <c r="S94" s="111"/>
      <c r="T94" s="111"/>
      <c r="U94" s="111"/>
      <c r="V94" s="121"/>
      <c r="W94" s="104"/>
      <c r="X94" s="104"/>
    </row>
    <row r="95" spans="1:24" ht="19.5" customHeight="1" thickBot="1">
      <c r="A95" s="20"/>
      <c r="B95" s="328" t="s">
        <v>2</v>
      </c>
      <c r="C95" s="329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11">
        <v>0.26908795900000004</v>
      </c>
      <c r="N95" s="111">
        <v>0.13351741479999998</v>
      </c>
      <c r="O95" s="111">
        <v>0.15424716859999993</v>
      </c>
      <c r="P95" s="111">
        <v>0.13308057000000004</v>
      </c>
      <c r="Q95" s="111">
        <v>0.12923437380000002</v>
      </c>
      <c r="R95" s="111">
        <v>0.1331778448</v>
      </c>
      <c r="S95" s="111">
        <v>0.17633760340000001</v>
      </c>
      <c r="T95" s="111">
        <v>3.8470605600000013E-2</v>
      </c>
      <c r="U95" s="111">
        <v>4.2590721600000006E-2</v>
      </c>
      <c r="V95" s="121">
        <f>SUM(D95:I95)</f>
        <v>2.8810701402000007</v>
      </c>
      <c r="W95" s="104">
        <f>SUM(P95:U95)</f>
        <v>0.65289171920000011</v>
      </c>
      <c r="X95" s="104">
        <f t="shared" si="1"/>
        <v>-77.33856909312604</v>
      </c>
    </row>
    <row r="96" spans="1:24" s="133" customFormat="1" ht="35.25" customHeight="1" thickBot="1">
      <c r="A96" s="131"/>
      <c r="B96" s="355" t="s">
        <v>121</v>
      </c>
      <c r="C96" s="356"/>
      <c r="D96" s="135">
        <v>23205310</v>
      </c>
      <c r="E96" s="135">
        <v>24155224</v>
      </c>
      <c r="F96" s="135">
        <v>27648980</v>
      </c>
      <c r="G96" s="135">
        <v>30190535</v>
      </c>
      <c r="H96" s="135">
        <v>32977409</v>
      </c>
      <c r="I96" s="135">
        <v>34390734</v>
      </c>
      <c r="J96" s="135">
        <v>36954917</v>
      </c>
      <c r="K96" s="135">
        <v>40899244</v>
      </c>
      <c r="L96" s="135">
        <v>43540964</v>
      </c>
      <c r="M96" s="230">
        <v>49028153</v>
      </c>
      <c r="N96" s="230">
        <v>50369374</v>
      </c>
      <c r="O96" s="230">
        <v>56315944</v>
      </c>
      <c r="P96" s="230">
        <v>52918668</v>
      </c>
      <c r="Q96" s="230">
        <v>55968038</v>
      </c>
      <c r="R96" s="230">
        <v>62783348</v>
      </c>
      <c r="S96" s="230">
        <f>+S97+S98</f>
        <v>67334876</v>
      </c>
      <c r="T96" s="230">
        <f>+T97+T98</f>
        <v>75721974</v>
      </c>
      <c r="U96" s="230">
        <f>+U97+U98</f>
        <v>74157726</v>
      </c>
      <c r="V96" s="230">
        <f>SUM(D96:I96)</f>
        <v>172568192</v>
      </c>
      <c r="W96" s="230">
        <f>SUM(P96:U96)</f>
        <v>388884630</v>
      </c>
      <c r="X96" s="303">
        <f>+((W96-V96)/V96)*100</f>
        <v>125.3512802637464</v>
      </c>
    </row>
    <row r="97" spans="1:24" ht="20.100000000000001" customHeight="1">
      <c r="A97" s="20"/>
      <c r="B97" s="330" t="s">
        <v>124</v>
      </c>
      <c r="C97" s="331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11">
        <v>49026311</v>
      </c>
      <c r="N97" s="111">
        <v>50367677</v>
      </c>
      <c r="O97" s="111">
        <v>56314285</v>
      </c>
      <c r="P97" s="111">
        <v>52917239</v>
      </c>
      <c r="Q97" s="111">
        <v>55966718</v>
      </c>
      <c r="R97" s="111">
        <v>62782161</v>
      </c>
      <c r="S97" s="111">
        <v>67333672</v>
      </c>
      <c r="T97" s="111">
        <v>75720891</v>
      </c>
      <c r="U97" s="111">
        <v>74156758</v>
      </c>
      <c r="V97" s="104">
        <f>SUM(D97:I97)</f>
        <v>172520734</v>
      </c>
      <c r="W97" s="104">
        <f>SUM(P97:U97)</f>
        <v>388877439</v>
      </c>
      <c r="X97" s="304">
        <f>+((W97-V97)/V97)*100</f>
        <v>125.40910300091814</v>
      </c>
    </row>
    <row r="98" spans="1:24" ht="20.100000000000001" customHeight="1" thickBot="1">
      <c r="A98" s="20"/>
      <c r="B98" s="330" t="s">
        <v>17</v>
      </c>
      <c r="C98" s="331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11">
        <v>1842</v>
      </c>
      <c r="N98" s="111">
        <v>1697</v>
      </c>
      <c r="O98" s="111">
        <v>1659</v>
      </c>
      <c r="P98" s="233">
        <v>1429</v>
      </c>
      <c r="Q98" s="233">
        <v>1320</v>
      </c>
      <c r="R98" s="233">
        <v>1187</v>
      </c>
      <c r="S98" s="233">
        <v>1204</v>
      </c>
      <c r="T98" s="233">
        <v>1083</v>
      </c>
      <c r="U98" s="233">
        <v>968</v>
      </c>
      <c r="V98" s="104">
        <f>SUM(D98:I98)</f>
        <v>47458</v>
      </c>
      <c r="W98" s="104">
        <f>SUM(P98:U98)</f>
        <v>7191</v>
      </c>
      <c r="X98" s="305">
        <f>+((W98-V98)/V98)*100</f>
        <v>-84.847654768426821</v>
      </c>
    </row>
    <row r="99" spans="1:24" s="133" customFormat="1" ht="20.100000000000001" customHeight="1" thickBot="1">
      <c r="A99" s="131"/>
      <c r="B99" s="134"/>
      <c r="C99" s="144" t="s">
        <v>112</v>
      </c>
      <c r="D99" s="185">
        <v>18356410</v>
      </c>
      <c r="E99" s="185">
        <v>19325794</v>
      </c>
      <c r="F99" s="185">
        <v>22512689</v>
      </c>
      <c r="G99" s="185">
        <v>24866005</v>
      </c>
      <c r="H99" s="186">
        <v>27543681</v>
      </c>
      <c r="I99" s="186">
        <v>29077552</v>
      </c>
      <c r="J99" s="186">
        <v>31481753</v>
      </c>
      <c r="K99" s="186">
        <v>35356755</v>
      </c>
      <c r="L99" s="186">
        <v>38125687</v>
      </c>
      <c r="M99" s="185">
        <v>43354672</v>
      </c>
      <c r="N99" s="185">
        <v>44900287</v>
      </c>
      <c r="O99" s="185">
        <v>50496894</v>
      </c>
      <c r="P99" s="185">
        <v>47683388</v>
      </c>
      <c r="Q99" s="185">
        <v>50764837</v>
      </c>
      <c r="R99" s="185">
        <v>57456545</v>
      </c>
      <c r="S99" s="185">
        <f>SUM(S100:S101)</f>
        <v>62026526</v>
      </c>
      <c r="T99" s="185">
        <f>SUM(T100:T101)</f>
        <v>70174201</v>
      </c>
      <c r="U99" s="185">
        <f>SUM(U100:U101)</f>
        <v>68885834</v>
      </c>
      <c r="V99" s="185">
        <f>SUM(D99:I99)</f>
        <v>141682131</v>
      </c>
      <c r="W99" s="185">
        <f>SUM(P99:U99)</f>
        <v>356991331</v>
      </c>
      <c r="X99" s="283">
        <f t="shared" si="1"/>
        <v>151.96637605627205</v>
      </c>
    </row>
    <row r="100" spans="1:24" ht="20.100000000000001" customHeight="1">
      <c r="A100" s="39"/>
      <c r="B100" s="375" t="s">
        <v>100</v>
      </c>
      <c r="C100" s="376"/>
      <c r="D100" s="159">
        <v>18351958</v>
      </c>
      <c r="E100" s="159">
        <v>19323231</v>
      </c>
      <c r="F100" s="159">
        <v>22511274</v>
      </c>
      <c r="G100" s="159">
        <v>24864829</v>
      </c>
      <c r="H100" s="177">
        <v>27543063</v>
      </c>
      <c r="I100" s="177">
        <v>29076960</v>
      </c>
      <c r="J100" s="177">
        <v>31481186</v>
      </c>
      <c r="K100" s="177">
        <v>35356213</v>
      </c>
      <c r="L100" s="177">
        <v>38125421</v>
      </c>
      <c r="M100" s="159">
        <v>43354497</v>
      </c>
      <c r="N100" s="159">
        <v>44900151</v>
      </c>
      <c r="O100" s="159">
        <v>50496746</v>
      </c>
      <c r="P100" s="159">
        <v>47683200</v>
      </c>
      <c r="Q100" s="159">
        <v>50764713</v>
      </c>
      <c r="R100" s="159">
        <v>57456430</v>
      </c>
      <c r="S100" s="159">
        <v>62026435</v>
      </c>
      <c r="T100" s="159">
        <v>70174073</v>
      </c>
      <c r="U100" s="159">
        <v>68885742</v>
      </c>
      <c r="V100" s="120">
        <f>SUM(D100:I100)</f>
        <v>141671315</v>
      </c>
      <c r="W100" s="120">
        <f>SUM(P100:U100)</f>
        <v>356990593</v>
      </c>
      <c r="X100" s="284">
        <f>+((W100-V100)/V100)*100</f>
        <v>151.98509168916797</v>
      </c>
    </row>
    <row r="101" spans="1:24" ht="20.100000000000001" customHeight="1" thickBot="1">
      <c r="A101" s="39"/>
      <c r="B101" s="99" t="s">
        <v>101</v>
      </c>
      <c r="C101" s="176"/>
      <c r="D101" s="161">
        <v>4452</v>
      </c>
      <c r="E101" s="161">
        <v>2563</v>
      </c>
      <c r="F101" s="161">
        <v>1415</v>
      </c>
      <c r="G101" s="161">
        <v>1176</v>
      </c>
      <c r="H101" s="178">
        <v>618</v>
      </c>
      <c r="I101" s="178">
        <v>592</v>
      </c>
      <c r="J101" s="178">
        <v>567</v>
      </c>
      <c r="K101" s="178">
        <v>542</v>
      </c>
      <c r="L101" s="178">
        <v>266</v>
      </c>
      <c r="M101" s="161">
        <v>175</v>
      </c>
      <c r="N101" s="161">
        <v>136</v>
      </c>
      <c r="O101" s="161">
        <v>148</v>
      </c>
      <c r="P101" s="161">
        <v>188</v>
      </c>
      <c r="Q101" s="161">
        <v>124</v>
      </c>
      <c r="R101" s="161">
        <v>115</v>
      </c>
      <c r="S101" s="161">
        <v>91</v>
      </c>
      <c r="T101" s="161">
        <v>128</v>
      </c>
      <c r="U101" s="161">
        <v>92</v>
      </c>
      <c r="V101" s="122">
        <f>SUM(D101:I101)</f>
        <v>10816</v>
      </c>
      <c r="W101" s="122">
        <f>SUM(P101:U101)</f>
        <v>738</v>
      </c>
      <c r="X101" s="285">
        <f>+((W101-V101)/V101)*100</f>
        <v>-93.176775147928993</v>
      </c>
    </row>
    <row r="102" spans="1:24" s="133" customFormat="1" ht="20.100000000000001" customHeight="1" thickBot="1">
      <c r="A102" s="131"/>
      <c r="B102" s="314" t="s">
        <v>77</v>
      </c>
      <c r="C102" s="332"/>
      <c r="D102" s="181">
        <v>5067501</v>
      </c>
      <c r="E102" s="181">
        <v>5056344</v>
      </c>
      <c r="F102" s="181">
        <v>5814883</v>
      </c>
      <c r="G102" s="181">
        <v>6035375</v>
      </c>
      <c r="H102" s="188">
        <v>6425618</v>
      </c>
      <c r="I102" s="188">
        <v>6290028</v>
      </c>
      <c r="J102" s="188">
        <v>5191140</v>
      </c>
      <c r="K102" s="188">
        <v>5374541</v>
      </c>
      <c r="L102" s="188">
        <v>5340341</v>
      </c>
      <c r="M102" s="181">
        <v>5538681</v>
      </c>
      <c r="N102" s="181">
        <v>5509182</v>
      </c>
      <c r="O102" s="181">
        <v>5943008</v>
      </c>
      <c r="P102" s="181">
        <v>5233457</v>
      </c>
      <c r="Q102" s="181">
        <v>5347584</v>
      </c>
      <c r="R102" s="181">
        <v>5680131</v>
      </c>
      <c r="S102" s="181">
        <f t="shared" ref="S102:U102" si="4">+S103+S104</f>
        <v>5941055</v>
      </c>
      <c r="T102" s="181">
        <f t="shared" si="4"/>
        <v>6351967</v>
      </c>
      <c r="U102" s="181">
        <f t="shared" si="4"/>
        <v>5703433</v>
      </c>
      <c r="V102" s="180">
        <f>SUM(D102:I102)</f>
        <v>34689749</v>
      </c>
      <c r="W102" s="181">
        <f>SUM(P102:U102)</f>
        <v>34257627</v>
      </c>
      <c r="X102" s="286">
        <f t="shared" si="1"/>
        <v>-1.2456763524002437</v>
      </c>
    </row>
    <row r="103" spans="1:24" ht="20.100000000000001" customHeight="1">
      <c r="A103" s="20"/>
      <c r="B103" s="330" t="s">
        <v>18</v>
      </c>
      <c r="C103" s="331"/>
      <c r="D103" s="104">
        <v>5048647</v>
      </c>
      <c r="E103" s="104">
        <v>5040895</v>
      </c>
      <c r="F103" s="104">
        <v>5800768</v>
      </c>
      <c r="G103" s="104">
        <v>6022613</v>
      </c>
      <c r="H103" s="175">
        <v>6413393</v>
      </c>
      <c r="I103" s="175">
        <v>6279476</v>
      </c>
      <c r="J103" s="175">
        <v>5181082</v>
      </c>
      <c r="K103" s="175">
        <v>5366155</v>
      </c>
      <c r="L103" s="175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f>SUM(D103:I103)</f>
        <v>34605792</v>
      </c>
      <c r="W103" s="104">
        <f>SUM(P103:U103)</f>
        <v>34232175</v>
      </c>
      <c r="X103" s="287">
        <f>+((W103-V103)/V103)*100</f>
        <v>-1.0796371890578316</v>
      </c>
    </row>
    <row r="104" spans="1:24" ht="20.100000000000001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75">
        <v>12225</v>
      </c>
      <c r="I104" s="175">
        <v>10552</v>
      </c>
      <c r="J104" s="175">
        <v>10058</v>
      </c>
      <c r="K104" s="175">
        <v>8386</v>
      </c>
      <c r="L104" s="175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f>SUM(D104:I104)</f>
        <v>83957</v>
      </c>
      <c r="W104" s="104">
        <f>SUM(P104:U104)</f>
        <v>25452</v>
      </c>
      <c r="X104" s="287">
        <f>+((W104-V104)/V104)*100</f>
        <v>-69.68448134163917</v>
      </c>
    </row>
    <row r="105" spans="1:24" s="133" customFormat="1" ht="20.100000000000001" customHeight="1" thickBot="1">
      <c r="A105" s="131"/>
      <c r="B105" s="314" t="s">
        <v>76</v>
      </c>
      <c r="C105" s="332"/>
      <c r="D105" s="185">
        <v>752199</v>
      </c>
      <c r="E105" s="185">
        <v>730764</v>
      </c>
      <c r="F105" s="185">
        <v>773650</v>
      </c>
      <c r="G105" s="185">
        <v>812918</v>
      </c>
      <c r="H105" s="186">
        <v>790025</v>
      </c>
      <c r="I105" s="186">
        <v>783781</v>
      </c>
      <c r="J105" s="186">
        <v>805288</v>
      </c>
      <c r="K105" s="186">
        <v>802746</v>
      </c>
      <c r="L105" s="186">
        <v>805706</v>
      </c>
      <c r="M105" s="185">
        <v>829845</v>
      </c>
      <c r="N105" s="185">
        <v>831079</v>
      </c>
      <c r="O105" s="185">
        <v>896203</v>
      </c>
      <c r="P105" s="185">
        <v>829780</v>
      </c>
      <c r="Q105" s="185">
        <v>780272</v>
      </c>
      <c r="R105" s="185">
        <v>846657</v>
      </c>
      <c r="S105" s="185">
        <f>SUM(S106:S107)</f>
        <v>842485</v>
      </c>
      <c r="T105" s="185">
        <f>SUM(T106:T107)</f>
        <v>853773</v>
      </c>
      <c r="U105" s="185">
        <f>SUM(U106:U107)</f>
        <v>799714</v>
      </c>
      <c r="V105" s="185">
        <f>SUM(D105:I105)</f>
        <v>4643337</v>
      </c>
      <c r="W105" s="187">
        <f>SUM(P105:U105)</f>
        <v>4952681</v>
      </c>
      <c r="X105" s="283">
        <f>+((W105-V105)/V105)*100</f>
        <v>6.6621052919484418</v>
      </c>
    </row>
    <row r="106" spans="1:24" ht="20.100000000000001" customHeight="1">
      <c r="A106" s="20"/>
      <c r="B106" s="154" t="s">
        <v>15</v>
      </c>
      <c r="C106" s="155"/>
      <c r="D106" s="159">
        <v>751141</v>
      </c>
      <c r="E106" s="159">
        <v>729812</v>
      </c>
      <c r="F106" s="159">
        <v>772811</v>
      </c>
      <c r="G106" s="159">
        <v>812141</v>
      </c>
      <c r="H106" s="177">
        <v>789464</v>
      </c>
      <c r="I106" s="177">
        <v>783250</v>
      </c>
      <c r="J106" s="177">
        <v>804768</v>
      </c>
      <c r="K106" s="177">
        <v>802293</v>
      </c>
      <c r="L106" s="177">
        <v>805303</v>
      </c>
      <c r="M106" s="159">
        <v>829349</v>
      </c>
      <c r="N106" s="159">
        <v>830742</v>
      </c>
      <c r="O106" s="159">
        <v>895895</v>
      </c>
      <c r="P106" s="159">
        <v>829460</v>
      </c>
      <c r="Q106" s="159">
        <v>779984</v>
      </c>
      <c r="R106" s="159">
        <v>846370</v>
      </c>
      <c r="S106" s="159">
        <v>842237</v>
      </c>
      <c r="T106" s="159">
        <v>853556</v>
      </c>
      <c r="U106" s="159">
        <v>799493</v>
      </c>
      <c r="V106" s="120">
        <f>SUM(D106:I106)</f>
        <v>4638619</v>
      </c>
      <c r="W106" s="120">
        <f>SUM(P106:U106)</f>
        <v>4951100</v>
      </c>
      <c r="X106" s="284">
        <f t="shared" si="1"/>
        <v>6.7365092929598234</v>
      </c>
    </row>
    <row r="107" spans="1:24" ht="20.100000000000001" customHeight="1" thickBot="1">
      <c r="A107" s="20"/>
      <c r="B107" s="68" t="s">
        <v>16</v>
      </c>
      <c r="C107" s="7"/>
      <c r="D107" s="161">
        <v>1058</v>
      </c>
      <c r="E107" s="161">
        <v>952</v>
      </c>
      <c r="F107" s="161">
        <v>839</v>
      </c>
      <c r="G107" s="161">
        <v>777</v>
      </c>
      <c r="H107" s="178">
        <v>561</v>
      </c>
      <c r="I107" s="178">
        <v>531</v>
      </c>
      <c r="J107" s="178">
        <v>520</v>
      </c>
      <c r="K107" s="178">
        <v>453</v>
      </c>
      <c r="L107" s="178">
        <v>403</v>
      </c>
      <c r="M107" s="161">
        <v>496</v>
      </c>
      <c r="N107" s="161">
        <v>337</v>
      </c>
      <c r="O107" s="161">
        <v>308</v>
      </c>
      <c r="P107" s="161">
        <v>320</v>
      </c>
      <c r="Q107" s="161">
        <v>288</v>
      </c>
      <c r="R107" s="161">
        <v>287</v>
      </c>
      <c r="S107" s="161">
        <v>248</v>
      </c>
      <c r="T107" s="161">
        <v>217</v>
      </c>
      <c r="U107" s="161">
        <v>221</v>
      </c>
      <c r="V107" s="122">
        <f>SUM(D107:I107)</f>
        <v>4718</v>
      </c>
      <c r="W107" s="122">
        <f>SUM(P107:U107)</f>
        <v>1581</v>
      </c>
      <c r="X107" s="285">
        <f t="shared" si="1"/>
        <v>-66.490038151759222</v>
      </c>
    </row>
    <row r="108" spans="1:24" ht="20.100000000000001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4"/>
      <c r="N108" s="114"/>
      <c r="O108" s="114"/>
      <c r="P108" s="114"/>
      <c r="Q108" s="114"/>
      <c r="R108" s="114"/>
      <c r="S108" s="114"/>
      <c r="T108" s="114"/>
      <c r="U108" s="114"/>
      <c r="V108" s="110"/>
      <c r="W108" s="110"/>
      <c r="X108" s="110"/>
    </row>
    <row r="109" spans="1:24" ht="20.100000000000001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4"/>
      <c r="N109" s="114"/>
      <c r="O109" s="114"/>
      <c r="P109" s="114"/>
      <c r="Q109" s="114"/>
      <c r="R109" s="114"/>
      <c r="S109" s="114"/>
      <c r="T109" s="114"/>
      <c r="U109" s="114"/>
      <c r="V109" s="110"/>
      <c r="W109" s="110"/>
      <c r="X109" s="110"/>
    </row>
    <row r="110" spans="1:24" s="32" customFormat="1" ht="20.100000000000001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211"/>
      <c r="N110" s="211"/>
      <c r="O110" s="211"/>
      <c r="P110" s="211"/>
      <c r="Q110" s="211"/>
      <c r="R110" s="211"/>
      <c r="S110" s="211"/>
      <c r="T110" s="211"/>
      <c r="U110" s="211"/>
      <c r="V110" s="109"/>
      <c r="W110" s="109"/>
      <c r="X110" s="109"/>
    </row>
    <row r="111" spans="1:24" s="136" customFormat="1" ht="20.100000000000001" customHeight="1" thickBot="1">
      <c r="A111" s="131"/>
      <c r="B111" s="128"/>
      <c r="C111" s="129" t="s">
        <v>40</v>
      </c>
      <c r="D111" s="191">
        <v>2628.2727413603998</v>
      </c>
      <c r="E111" s="191">
        <v>2374.0281086758</v>
      </c>
      <c r="F111" s="191">
        <v>2485.0620696989999</v>
      </c>
      <c r="G111" s="191">
        <v>3451.5906781065996</v>
      </c>
      <c r="H111" s="191">
        <v>2847.5825763884</v>
      </c>
      <c r="I111" s="191">
        <v>2798.9369677606001</v>
      </c>
      <c r="J111" s="191">
        <v>3124.5495188780001</v>
      </c>
      <c r="K111" s="191">
        <v>2780.8927168856003</v>
      </c>
      <c r="L111" s="191">
        <v>2791.4247879178001</v>
      </c>
      <c r="M111" s="207">
        <v>3023.5382771236</v>
      </c>
      <c r="N111" s="207">
        <v>2758.2480315506</v>
      </c>
      <c r="O111" s="207">
        <v>3459.3532150577998</v>
      </c>
      <c r="P111" s="207">
        <v>2546.9071902139999</v>
      </c>
      <c r="Q111" s="207">
        <v>2357.1794190767996</v>
      </c>
      <c r="R111" s="207">
        <v>2438.6898438461999</v>
      </c>
      <c r="S111" s="207">
        <f>SUM(S113:S115)</f>
        <v>3603.1694274062002</v>
      </c>
      <c r="T111" s="207">
        <f>SUM(T113:T115)</f>
        <v>3655.6982445958001</v>
      </c>
      <c r="U111" s="207">
        <f>SUM(U113:U115)</f>
        <v>3113.5933092783998</v>
      </c>
      <c r="V111" s="180">
        <f>SUM(D111:I111)</f>
        <v>16585.473141990798</v>
      </c>
      <c r="W111" s="181">
        <f>SUM(P111:U111)</f>
        <v>17715.237434417402</v>
      </c>
      <c r="X111" s="181">
        <f t="shared" si="1"/>
        <v>6.811770051746592</v>
      </c>
    </row>
    <row r="112" spans="1:24" ht="20.100000000000001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50"/>
      <c r="N112" s="150"/>
      <c r="O112" s="150"/>
      <c r="P112" s="150"/>
      <c r="Q112" s="150"/>
      <c r="R112" s="150"/>
      <c r="S112" s="150"/>
      <c r="T112" s="150"/>
      <c r="U112" s="150"/>
      <c r="V112" s="121"/>
      <c r="W112" s="104"/>
      <c r="X112" s="104"/>
    </row>
    <row r="113" spans="1:24" s="31" customFormat="1" ht="20.100000000000001" customHeight="1">
      <c r="A113" s="20"/>
      <c r="B113" s="336" t="s">
        <v>2</v>
      </c>
      <c r="C113" s="337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50">
        <v>3013.07595214</v>
      </c>
      <c r="N113" s="150">
        <v>2756.0675379499999</v>
      </c>
      <c r="O113" s="150">
        <v>3449.7467953299997</v>
      </c>
      <c r="P113" s="150">
        <v>2541.44206214</v>
      </c>
      <c r="Q113" s="150">
        <v>2355.0244400799997</v>
      </c>
      <c r="R113" s="150">
        <v>2436.4045262899999</v>
      </c>
      <c r="S113" s="150">
        <v>3596.1656543600002</v>
      </c>
      <c r="T113" s="150">
        <v>3653.6785506300002</v>
      </c>
      <c r="U113" s="150">
        <v>3112.56403529</v>
      </c>
      <c r="V113" s="121">
        <f>SUM(D113:I113)</f>
        <v>16362.712057609999</v>
      </c>
      <c r="W113" s="104">
        <f>SUM(P113:U113)</f>
        <v>17695.27926879</v>
      </c>
      <c r="X113" s="104">
        <f t="shared" si="1"/>
        <v>8.1439263032209173</v>
      </c>
    </row>
    <row r="114" spans="1:24" s="38" customFormat="1" ht="20.100000000000001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50"/>
      <c r="N114" s="150"/>
      <c r="O114" s="150"/>
      <c r="P114" s="150"/>
      <c r="Q114" s="150"/>
      <c r="R114" s="150"/>
      <c r="S114" s="150"/>
      <c r="T114" s="150"/>
      <c r="U114" s="150"/>
      <c r="V114" s="121"/>
      <c r="W114" s="104"/>
      <c r="X114" s="111"/>
    </row>
    <row r="115" spans="1:24" s="38" customFormat="1" ht="20.100000000000001" customHeight="1" thickBot="1">
      <c r="A115" s="39"/>
      <c r="B115" s="369" t="s">
        <v>2</v>
      </c>
      <c r="C115" s="370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50">
        <v>10.4623249836</v>
      </c>
      <c r="N115" s="150">
        <v>2.1804936006000002</v>
      </c>
      <c r="O115" s="150">
        <v>9.6064197278000005</v>
      </c>
      <c r="P115" s="150">
        <v>5.4651280740000008</v>
      </c>
      <c r="Q115" s="150">
        <v>2.1549789968000002</v>
      </c>
      <c r="R115" s="150">
        <v>2.2853175561999999</v>
      </c>
      <c r="S115" s="150">
        <v>7.003773046200001</v>
      </c>
      <c r="T115" s="150">
        <v>2.0196939658000006</v>
      </c>
      <c r="U115" s="150">
        <v>1.0292739884000002</v>
      </c>
      <c r="V115" s="121">
        <f>SUM(D115:I115)</f>
        <v>222.76108438080001</v>
      </c>
      <c r="W115" s="104">
        <f>SUM(P115:U115)</f>
        <v>19.958165627400007</v>
      </c>
      <c r="X115" s="111">
        <f t="shared" si="1"/>
        <v>-91.040551053664998</v>
      </c>
    </row>
    <row r="116" spans="1:24" s="139" customFormat="1" ht="20.100000000000001" customHeight="1" thickBot="1">
      <c r="A116" s="131"/>
      <c r="B116" s="128"/>
      <c r="C116" s="145" t="s">
        <v>80</v>
      </c>
      <c r="D116" s="191">
        <v>6451.252113672208</v>
      </c>
      <c r="E116" s="191">
        <v>6445.9877584016131</v>
      </c>
      <c r="F116" s="191">
        <v>7068.4980878667984</v>
      </c>
      <c r="G116" s="191">
        <v>8118.8976152381947</v>
      </c>
      <c r="H116" s="191">
        <v>7212.8355964507846</v>
      </c>
      <c r="I116" s="191">
        <v>6877.3512533986031</v>
      </c>
      <c r="J116" s="191">
        <v>7771.8823049952098</v>
      </c>
      <c r="K116" s="191">
        <v>7380.2430951124115</v>
      </c>
      <c r="L116" s="191">
        <v>7755.2865154352012</v>
      </c>
      <c r="M116" s="207">
        <v>8347.755922999806</v>
      </c>
      <c r="N116" s="207">
        <v>7696.4328924984075</v>
      </c>
      <c r="O116" s="207">
        <v>10281.326521951985</v>
      </c>
      <c r="P116" s="207">
        <v>7457.2320208928013</v>
      </c>
      <c r="Q116" s="207">
        <v>8112.8069780842088</v>
      </c>
      <c r="R116" s="207">
        <v>8909.5067258532017</v>
      </c>
      <c r="S116" s="207">
        <f>SUM(S118:S120)</f>
        <v>10713.984909298795</v>
      </c>
      <c r="T116" s="207">
        <f>SUM(T118:T120)</f>
        <v>12344.621743098216</v>
      </c>
      <c r="U116" s="207">
        <f>SUM(U118:U120)</f>
        <v>34606.419414204225</v>
      </c>
      <c r="V116" s="192">
        <f>SUM(D116:I116)</f>
        <v>42174.822425028207</v>
      </c>
      <c r="W116" s="183">
        <f>SUM(P116:U116)</f>
        <v>82144.571791431445</v>
      </c>
      <c r="X116" s="183">
        <f t="shared" si="1"/>
        <v>94.77158899116931</v>
      </c>
    </row>
    <row r="117" spans="1:24" s="38" customFormat="1" ht="20.100000000000001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11"/>
      <c r="X117" s="111"/>
    </row>
    <row r="118" spans="1:24" s="92" customFormat="1" ht="20.100000000000001" customHeight="1">
      <c r="A118" s="39"/>
      <c r="B118" s="369" t="s">
        <v>2</v>
      </c>
      <c r="C118" s="370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50">
        <v>8281.6666869100063</v>
      </c>
      <c r="N118" s="150">
        <v>7601.6581581700075</v>
      </c>
      <c r="O118" s="150">
        <v>10213.903322709984</v>
      </c>
      <c r="P118" s="150">
        <v>7420.4207122300013</v>
      </c>
      <c r="Q118" s="150">
        <v>7993.6740436700084</v>
      </c>
      <c r="R118" s="150">
        <v>8867.985209890001</v>
      </c>
      <c r="S118" s="150">
        <v>10655.621383599995</v>
      </c>
      <c r="T118" s="150">
        <v>12197.966266420015</v>
      </c>
      <c r="U118" s="150">
        <v>34498.187983620024</v>
      </c>
      <c r="V118" s="150">
        <f>SUM(D118:I118)</f>
        <v>41109.912455949991</v>
      </c>
      <c r="W118" s="111">
        <f>SUM(P118:U118)</f>
        <v>81633.85559943004</v>
      </c>
      <c r="X118" s="111">
        <f t="shared" si="1"/>
        <v>98.574627681102896</v>
      </c>
    </row>
    <row r="119" spans="1:24" s="38" customFormat="1" ht="20.100000000000001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11"/>
      <c r="X119" s="111"/>
    </row>
    <row r="120" spans="1:24" s="38" customFormat="1" ht="20.100000000000001" customHeight="1" thickBot="1">
      <c r="A120" s="39"/>
      <c r="B120" s="371" t="s">
        <v>2</v>
      </c>
      <c r="C120" s="372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50">
        <v>66.089236089800124</v>
      </c>
      <c r="N120" s="150">
        <v>94.774734328400257</v>
      </c>
      <c r="O120" s="150">
        <v>67.42319924200018</v>
      </c>
      <c r="P120" s="150">
        <v>36.811308662800073</v>
      </c>
      <c r="Q120" s="150">
        <v>119.13293441420011</v>
      </c>
      <c r="R120" s="150">
        <v>41.521515963200081</v>
      </c>
      <c r="S120" s="150">
        <v>58.363525698800117</v>
      </c>
      <c r="T120" s="150">
        <v>146.65547667820044</v>
      </c>
      <c r="U120" s="150">
        <v>108.23143058420027</v>
      </c>
      <c r="V120" s="150">
        <f>SUM(D120:I120)</f>
        <v>1064.9099690782018</v>
      </c>
      <c r="W120" s="111">
        <f>SUM(P120:U120)</f>
        <v>510.71619200140111</v>
      </c>
      <c r="X120" s="111">
        <f t="shared" si="1"/>
        <v>-52.04137374697666</v>
      </c>
    </row>
    <row r="121" spans="1:24" s="138" customFormat="1" ht="20.100000000000001" customHeight="1" thickBot="1">
      <c r="A121" s="131"/>
      <c r="B121" s="134"/>
      <c r="C121" s="137" t="s">
        <v>43</v>
      </c>
      <c r="D121" s="182">
        <v>47594</v>
      </c>
      <c r="E121" s="182">
        <v>44729</v>
      </c>
      <c r="F121" s="182">
        <v>46034</v>
      </c>
      <c r="G121" s="182">
        <v>50274</v>
      </c>
      <c r="H121" s="182">
        <v>48717</v>
      </c>
      <c r="I121" s="182">
        <v>46855</v>
      </c>
      <c r="J121" s="182">
        <v>51963</v>
      </c>
      <c r="K121" s="182">
        <v>46865</v>
      </c>
      <c r="L121" s="182">
        <v>46452</v>
      </c>
      <c r="M121" s="192">
        <v>50350</v>
      </c>
      <c r="N121" s="192">
        <v>44138</v>
      </c>
      <c r="O121" s="192">
        <v>50981</v>
      </c>
      <c r="P121" s="192">
        <v>41485</v>
      </c>
      <c r="Q121" s="192">
        <v>41481</v>
      </c>
      <c r="R121" s="192">
        <v>41840</v>
      </c>
      <c r="S121" s="192">
        <f>SUM(S122:S123)</f>
        <v>45567</v>
      </c>
      <c r="T121" s="192">
        <f>SUM(T122:T123)</f>
        <v>47845</v>
      </c>
      <c r="U121" s="192">
        <f>SUM(U122:U123)</f>
        <v>43435</v>
      </c>
      <c r="V121" s="192">
        <f>SUM(D121:I121)</f>
        <v>284203</v>
      </c>
      <c r="W121" s="183">
        <f>SUM(P121:U121)</f>
        <v>261653</v>
      </c>
      <c r="X121" s="183">
        <f t="shared" si="1"/>
        <v>-7.9344693757630997</v>
      </c>
    </row>
    <row r="122" spans="1:24" s="92" customFormat="1" ht="20.100000000000001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50">
        <v>50212</v>
      </c>
      <c r="N122" s="150">
        <v>44052</v>
      </c>
      <c r="O122" s="150">
        <v>50881</v>
      </c>
      <c r="P122" s="150">
        <v>41429</v>
      </c>
      <c r="Q122" s="150">
        <v>41435</v>
      </c>
      <c r="R122" s="150">
        <v>41793</v>
      </c>
      <c r="S122" s="150">
        <v>45522</v>
      </c>
      <c r="T122" s="150">
        <v>47817</v>
      </c>
      <c r="U122" s="150">
        <v>43402</v>
      </c>
      <c r="V122" s="150">
        <f>SUM(D122:I122)</f>
        <v>280837</v>
      </c>
      <c r="W122" s="111">
        <f>SUM(P122:U122)</f>
        <v>261398</v>
      </c>
      <c r="X122" s="111">
        <f t="shared" si="1"/>
        <v>-6.921808736028372</v>
      </c>
    </row>
    <row r="123" spans="1:24" s="92" customFormat="1" ht="20.100000000000001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50">
        <v>138</v>
      </c>
      <c r="N123" s="150">
        <v>86</v>
      </c>
      <c r="O123" s="150">
        <v>100</v>
      </c>
      <c r="P123" s="150">
        <v>56</v>
      </c>
      <c r="Q123" s="150">
        <v>46</v>
      </c>
      <c r="R123" s="150">
        <v>47</v>
      </c>
      <c r="S123" s="150">
        <v>45</v>
      </c>
      <c r="T123" s="150">
        <v>28</v>
      </c>
      <c r="U123" s="150">
        <v>33</v>
      </c>
      <c r="V123" s="150">
        <f>SUM(D123:I123)</f>
        <v>3366</v>
      </c>
      <c r="W123" s="111">
        <f>SUM(P123:U123)</f>
        <v>255</v>
      </c>
      <c r="X123" s="111">
        <f t="shared" si="1"/>
        <v>-92.424242424242422</v>
      </c>
    </row>
    <row r="124" spans="1:24" s="138" customFormat="1" ht="20.100000000000001" customHeight="1" thickBot="1">
      <c r="A124" s="131"/>
      <c r="B124" s="134"/>
      <c r="C124" s="137" t="s">
        <v>81</v>
      </c>
      <c r="D124" s="182">
        <v>143260</v>
      </c>
      <c r="E124" s="182">
        <v>134953</v>
      </c>
      <c r="F124" s="182">
        <v>147574</v>
      </c>
      <c r="G124" s="182">
        <v>159271</v>
      </c>
      <c r="H124" s="182">
        <v>155406</v>
      </c>
      <c r="I124" s="182">
        <v>154346</v>
      </c>
      <c r="J124" s="182">
        <v>160370</v>
      </c>
      <c r="K124" s="182">
        <v>155960</v>
      </c>
      <c r="L124" s="182">
        <v>151009</v>
      </c>
      <c r="M124" s="192">
        <v>157911</v>
      </c>
      <c r="N124" s="192">
        <v>146489</v>
      </c>
      <c r="O124" s="192">
        <v>176677</v>
      </c>
      <c r="P124" s="192">
        <v>128776</v>
      </c>
      <c r="Q124" s="192">
        <v>128798</v>
      </c>
      <c r="R124" s="192">
        <v>131119</v>
      </c>
      <c r="S124" s="192">
        <f>SUM(S125:S126)</f>
        <v>144334</v>
      </c>
      <c r="T124" s="192">
        <f>SUM(T125:T126)</f>
        <v>148957</v>
      </c>
      <c r="U124" s="192">
        <f>SUM(U125:U126)</f>
        <v>134476</v>
      </c>
      <c r="V124" s="192">
        <f>SUM(D124:I124)</f>
        <v>894810</v>
      </c>
      <c r="W124" s="183">
        <f>SUM(P124:U124)</f>
        <v>816460</v>
      </c>
      <c r="X124" s="193">
        <f t="shared" si="1"/>
        <v>-8.7560487701299721</v>
      </c>
    </row>
    <row r="125" spans="1:24" s="92" customFormat="1" ht="20.100000000000001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50">
        <v>155961</v>
      </c>
      <c r="N125" s="150">
        <v>144532</v>
      </c>
      <c r="O125" s="150">
        <v>174923</v>
      </c>
      <c r="P125" s="150">
        <v>127509</v>
      </c>
      <c r="Q125" s="150">
        <v>127268</v>
      </c>
      <c r="R125" s="150">
        <v>129733</v>
      </c>
      <c r="S125" s="150">
        <v>142642</v>
      </c>
      <c r="T125" s="150">
        <v>147370</v>
      </c>
      <c r="U125" s="150">
        <v>132996</v>
      </c>
      <c r="V125" s="162">
        <f>SUM(D125:I125)</f>
        <v>868322</v>
      </c>
      <c r="W125" s="162">
        <f>SUM(P125:U125)</f>
        <v>807518</v>
      </c>
      <c r="X125" s="112">
        <f t="shared" si="1"/>
        <v>-7.0024714334083447</v>
      </c>
    </row>
    <row r="126" spans="1:24" s="92" customFormat="1" ht="20.100000000000001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53">
        <v>1950</v>
      </c>
      <c r="N126" s="153">
        <v>1957</v>
      </c>
      <c r="O126" s="153">
        <v>1754</v>
      </c>
      <c r="P126" s="153">
        <v>1267</v>
      </c>
      <c r="Q126" s="153">
        <v>1530</v>
      </c>
      <c r="R126" s="153">
        <v>1386</v>
      </c>
      <c r="S126" s="153">
        <v>1692</v>
      </c>
      <c r="T126" s="153">
        <v>1587</v>
      </c>
      <c r="U126" s="153">
        <v>1480</v>
      </c>
      <c r="V126" s="153">
        <f>SUM(D126:I126)</f>
        <v>26488</v>
      </c>
      <c r="W126" s="153">
        <f>SUM(P126:U126)</f>
        <v>8942</v>
      </c>
      <c r="X126" s="113">
        <f t="shared" si="1"/>
        <v>-66.241316822712164</v>
      </c>
    </row>
    <row r="127" spans="1:24" s="92" customFormat="1" ht="20.100000000000001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</row>
    <row r="128" spans="1:24" s="38" customFormat="1" ht="20.100000000000001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</row>
    <row r="129" spans="1:24" s="138" customFormat="1" ht="19.5" customHeight="1" thickBot="1">
      <c r="A129" s="131"/>
      <c r="B129" s="128"/>
      <c r="C129" s="137" t="s">
        <v>65</v>
      </c>
      <c r="D129" s="194">
        <v>1266.6360453667312</v>
      </c>
      <c r="E129" s="194">
        <v>1128.9402519086691</v>
      </c>
      <c r="F129" s="194">
        <v>1146.6229291723976</v>
      </c>
      <c r="G129" s="194">
        <v>1121.1885909907242</v>
      </c>
      <c r="H129" s="194">
        <v>1058.1279029677723</v>
      </c>
      <c r="I129" s="194">
        <v>1004.4323893456008</v>
      </c>
      <c r="J129" s="194">
        <v>1108.5958809228023</v>
      </c>
      <c r="K129" s="194">
        <v>1038.0406760733049</v>
      </c>
      <c r="L129" s="194">
        <v>940.34898203974637</v>
      </c>
      <c r="M129" s="208">
        <v>906.33003495949379</v>
      </c>
      <c r="N129" s="208">
        <v>869.65561271651359</v>
      </c>
      <c r="O129" s="208">
        <v>1089.5868498704838</v>
      </c>
      <c r="P129" s="208">
        <v>909.13451268765402</v>
      </c>
      <c r="Q129" s="192">
        <v>783.40536685598795</v>
      </c>
      <c r="R129" s="281">
        <v>810.88569536141404</v>
      </c>
      <c r="S129" s="281">
        <f>SUM(S131:S133)</f>
        <v>767.92360734750366</v>
      </c>
      <c r="T129" s="281">
        <f>SUM(T131:T133)</f>
        <v>838.49412332220049</v>
      </c>
      <c r="U129" s="281">
        <f>SUM(U131:U133)</f>
        <v>798.6935928938808</v>
      </c>
      <c r="V129" s="195">
        <f>SUM(D129:I129)</f>
        <v>6725.9481097518947</v>
      </c>
      <c r="W129" s="196">
        <f>SUM(P129:U129)</f>
        <v>4908.5368984686411</v>
      </c>
      <c r="X129" s="192">
        <f t="shared" si="1"/>
        <v>-27.020892543732305</v>
      </c>
    </row>
    <row r="130" spans="1:24" s="38" customFormat="1" ht="20.100000000000001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16"/>
      <c r="X130" s="116"/>
    </row>
    <row r="131" spans="1:24" ht="20.100000000000001" customHeight="1" thickBot="1">
      <c r="A131" s="20"/>
      <c r="B131" s="373" t="s">
        <v>2</v>
      </c>
      <c r="C131" s="374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50">
        <v>532.92940962645582</v>
      </c>
      <c r="N131" s="150">
        <v>499.80507876588797</v>
      </c>
      <c r="O131" s="150">
        <v>658.15141635601196</v>
      </c>
      <c r="P131" s="150">
        <v>522.22600689006197</v>
      </c>
      <c r="Q131" s="150">
        <v>443.95864026863404</v>
      </c>
      <c r="R131" s="150">
        <v>461.2473360092938</v>
      </c>
      <c r="S131" s="150">
        <v>436.86673209366296</v>
      </c>
      <c r="T131" s="150">
        <v>480.98039582279972</v>
      </c>
      <c r="U131" s="150">
        <v>462.19553188189786</v>
      </c>
      <c r="V131" s="122">
        <f>SUM(D131:I131)</f>
        <v>4012.550138509785</v>
      </c>
      <c r="W131" s="111">
        <f>SUM(P131:U131)</f>
        <v>2807.4746429663501</v>
      </c>
      <c r="X131" s="108">
        <f t="shared" si="1"/>
        <v>-30.032658881391228</v>
      </c>
    </row>
    <row r="132" spans="1:24" ht="20.100000000000001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62"/>
      <c r="N132" s="162"/>
      <c r="O132" s="162"/>
      <c r="P132" s="162"/>
      <c r="Q132" s="162"/>
      <c r="R132" s="162"/>
      <c r="S132" s="162"/>
      <c r="T132" s="162"/>
      <c r="U132" s="162"/>
      <c r="V132" s="120"/>
      <c r="W132" s="107"/>
      <c r="X132" s="107"/>
    </row>
    <row r="133" spans="1:24" ht="20.100000000000001" customHeight="1" thickBot="1">
      <c r="A133" s="39"/>
      <c r="B133" s="366" t="s">
        <v>2</v>
      </c>
      <c r="C133" s="368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53">
        <v>373.40062533303802</v>
      </c>
      <c r="N133" s="153">
        <v>369.85053395062556</v>
      </c>
      <c r="O133" s="153">
        <v>431.43543351447175</v>
      </c>
      <c r="P133" s="153">
        <v>386.90850579759206</v>
      </c>
      <c r="Q133" s="153">
        <v>339.44672658735396</v>
      </c>
      <c r="R133" s="153">
        <v>349.63835935212029</v>
      </c>
      <c r="S133" s="153">
        <v>331.0568752538407</v>
      </c>
      <c r="T133" s="153">
        <v>357.51372749940072</v>
      </c>
      <c r="U133" s="153">
        <v>336.49806101198288</v>
      </c>
      <c r="V133" s="122">
        <f>SUM(D133:I133)</f>
        <v>2713.3979712421105</v>
      </c>
      <c r="W133" s="108">
        <f>SUM(P133:U133)</f>
        <v>2101.0622555022906</v>
      </c>
      <c r="X133" s="108">
        <f t="shared" si="1"/>
        <v>-22.567117770030301</v>
      </c>
    </row>
    <row r="134" spans="1:24" s="133" customFormat="1" ht="20.100000000000001" customHeight="1" thickBot="1">
      <c r="A134" s="131"/>
      <c r="B134" s="128"/>
      <c r="C134" s="129" t="s">
        <v>71</v>
      </c>
      <c r="D134" s="197">
        <v>895.10654891437366</v>
      </c>
      <c r="E134" s="197">
        <v>911.21261444967604</v>
      </c>
      <c r="F134" s="197">
        <v>752.16605039099989</v>
      </c>
      <c r="G134" s="197">
        <v>662.54527107161039</v>
      </c>
      <c r="H134" s="197">
        <v>603.92550655602395</v>
      </c>
      <c r="I134" s="197">
        <v>574.13129437860357</v>
      </c>
      <c r="J134" s="197">
        <v>594.54776678728581</v>
      </c>
      <c r="K134" s="197">
        <v>453.68465216134541</v>
      </c>
      <c r="L134" s="197">
        <v>341.61610875184704</v>
      </c>
      <c r="M134" s="209">
        <v>307.51476574803434</v>
      </c>
      <c r="N134" s="209">
        <v>283.50767492242721</v>
      </c>
      <c r="O134" s="209">
        <v>295.68368507109562</v>
      </c>
      <c r="P134" s="209">
        <v>273.6637988815346</v>
      </c>
      <c r="Q134" s="209">
        <v>210.52535735864711</v>
      </c>
      <c r="R134" s="209">
        <v>194.95713819400834</v>
      </c>
      <c r="S134" s="209">
        <f>SUM(S136:S138)</f>
        <v>126.34540394585547</v>
      </c>
      <c r="T134" s="209">
        <f>SUM(T136:T138)</f>
        <v>126.96375435700949</v>
      </c>
      <c r="U134" s="209">
        <f>SUM(U136:U138)</f>
        <v>113.56210218074756</v>
      </c>
      <c r="V134" s="189">
        <f>SUM(D134:I134)</f>
        <v>4399.0872857612876</v>
      </c>
      <c r="W134" s="190">
        <f>SUM(P134:U134)</f>
        <v>1046.0175549178025</v>
      </c>
      <c r="X134" s="190">
        <f t="shared" si="1"/>
        <v>-76.221941348981829</v>
      </c>
    </row>
    <row r="135" spans="1:24" ht="20.100000000000001" customHeight="1">
      <c r="A135" s="39"/>
      <c r="B135" s="83" t="s">
        <v>72</v>
      </c>
      <c r="C135" s="84"/>
      <c r="D135" s="143"/>
      <c r="E135" s="143"/>
      <c r="F135" s="143"/>
      <c r="G135" s="143"/>
      <c r="H135" s="143"/>
      <c r="I135" s="143"/>
      <c r="J135" s="143"/>
      <c r="K135" s="143"/>
      <c r="L135" s="143"/>
      <c r="M135" s="149"/>
      <c r="N135" s="149"/>
      <c r="O135" s="149"/>
      <c r="P135" s="149"/>
      <c r="Q135" s="149"/>
      <c r="R135" s="149"/>
      <c r="S135" s="149"/>
      <c r="T135" s="149"/>
      <c r="U135" s="149"/>
      <c r="V135" s="120"/>
      <c r="W135" s="107"/>
      <c r="X135" s="107"/>
    </row>
    <row r="136" spans="1:24" ht="20.100000000000001" customHeight="1" thickBot="1">
      <c r="A136" s="39"/>
      <c r="B136" s="366" t="s">
        <v>2</v>
      </c>
      <c r="C136" s="367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53">
        <v>159.471654317603</v>
      </c>
      <c r="N136" s="153">
        <v>143.56195161701899</v>
      </c>
      <c r="O136" s="153">
        <v>152.81624016757513</v>
      </c>
      <c r="P136" s="153">
        <v>123.12128609161257</v>
      </c>
      <c r="Q136" s="153">
        <v>82.705229447248598</v>
      </c>
      <c r="R136" s="153">
        <v>78.672110553402121</v>
      </c>
      <c r="S136" s="153">
        <v>63.635283937765003</v>
      </c>
      <c r="T136" s="153">
        <v>72.859821653417313</v>
      </c>
      <c r="U136" s="153">
        <v>69.169988523847522</v>
      </c>
      <c r="V136" s="122">
        <f>SUM(D136:I136)</f>
        <v>2804.8953413558047</v>
      </c>
      <c r="W136" s="108">
        <f>SUM(P136:U136)</f>
        <v>490.16372020729312</v>
      </c>
      <c r="X136" s="108">
        <f t="shared" si="1"/>
        <v>-82.524705539624094</v>
      </c>
    </row>
    <row r="137" spans="1:24" ht="20.100000000000001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50"/>
      <c r="N137" s="150"/>
      <c r="O137" s="150"/>
      <c r="P137" s="150"/>
      <c r="Q137" s="150"/>
      <c r="R137" s="150"/>
      <c r="S137" s="150"/>
      <c r="T137" s="150"/>
      <c r="U137" s="150"/>
      <c r="V137" s="121"/>
      <c r="W137" s="104"/>
      <c r="X137" s="104"/>
    </row>
    <row r="138" spans="1:24" ht="20.100000000000001" customHeight="1" thickBot="1">
      <c r="A138" s="39"/>
      <c r="B138" s="366" t="s">
        <v>2</v>
      </c>
      <c r="C138" s="367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50">
        <v>148.04311143043134</v>
      </c>
      <c r="N138" s="150">
        <v>139.94572330540819</v>
      </c>
      <c r="O138" s="150">
        <v>142.86744490352052</v>
      </c>
      <c r="P138" s="150">
        <v>150.54251278992206</v>
      </c>
      <c r="Q138" s="150">
        <v>127.8201279113985</v>
      </c>
      <c r="R138" s="150">
        <v>116.28502764060623</v>
      </c>
      <c r="S138" s="150">
        <v>62.710120008090463</v>
      </c>
      <c r="T138" s="150">
        <v>54.103932703592179</v>
      </c>
      <c r="U138" s="150">
        <v>44.392113656900037</v>
      </c>
      <c r="V138" s="121">
        <f>SUM(D138:I138)</f>
        <v>1594.1919444054831</v>
      </c>
      <c r="W138" s="104">
        <f>SUM(P138:U138)</f>
        <v>555.85383471050955</v>
      </c>
      <c r="X138" s="108">
        <f t="shared" si="1"/>
        <v>-65.132565331221628</v>
      </c>
    </row>
    <row r="139" spans="1:24" s="133" customFormat="1" ht="20.100000000000001" customHeight="1" thickBot="1">
      <c r="A139" s="131"/>
      <c r="B139" s="128"/>
      <c r="C139" s="129" t="s">
        <v>36</v>
      </c>
      <c r="D139" s="182">
        <v>3123.8880596374383</v>
      </c>
      <c r="E139" s="182">
        <v>3088.1871553821552</v>
      </c>
      <c r="F139" s="182">
        <v>3160.5816201298758</v>
      </c>
      <c r="G139" s="182">
        <v>3210.8787092105908</v>
      </c>
      <c r="H139" s="182">
        <v>3831.4828015051412</v>
      </c>
      <c r="I139" s="182">
        <v>3447.2536412691998</v>
      </c>
      <c r="J139" s="182">
        <v>2974.2870326262</v>
      </c>
      <c r="K139" s="182">
        <v>3009.4602071108802</v>
      </c>
      <c r="L139" s="182">
        <v>3484.9340151539482</v>
      </c>
      <c r="M139" s="192">
        <v>3727.4411462032367</v>
      </c>
      <c r="N139" s="192">
        <v>3723.5375817608642</v>
      </c>
      <c r="O139" s="192">
        <v>3329.1572254855078</v>
      </c>
      <c r="P139" s="192">
        <v>2741.5732955077106</v>
      </c>
      <c r="Q139" s="192">
        <v>2575.84912698567</v>
      </c>
      <c r="R139" s="192">
        <v>2716.1542649017979</v>
      </c>
      <c r="S139" s="192">
        <f>SUM(S141:S143)</f>
        <v>2658.3667689300482</v>
      </c>
      <c r="T139" s="192">
        <f>SUM(T141:T143)</f>
        <v>2847.7477152902002</v>
      </c>
      <c r="U139" s="192">
        <f>SUM(U141:U143)</f>
        <v>2697.5780667961762</v>
      </c>
      <c r="V139" s="180">
        <f>SUM(D139:I139)</f>
        <v>19862.271987134398</v>
      </c>
      <c r="W139" s="181">
        <f>SUM(P139:U139)</f>
        <v>16237.269238411602</v>
      </c>
      <c r="X139" s="181">
        <f t="shared" si="1"/>
        <v>-18.250695343769628</v>
      </c>
    </row>
    <row r="140" spans="1:24" ht="20.100000000000001" customHeight="1">
      <c r="A140" s="39"/>
      <c r="B140" s="83" t="s">
        <v>34</v>
      </c>
      <c r="C140" s="84"/>
      <c r="D140" s="143"/>
      <c r="E140" s="143"/>
      <c r="F140" s="143"/>
      <c r="G140" s="143"/>
      <c r="H140" s="143"/>
      <c r="I140" s="143"/>
      <c r="J140" s="143"/>
      <c r="K140" s="143"/>
      <c r="L140" s="143"/>
      <c r="M140" s="149"/>
      <c r="N140" s="149"/>
      <c r="O140" s="149"/>
      <c r="P140" s="149"/>
      <c r="Q140" s="116"/>
      <c r="R140" s="116"/>
      <c r="S140" s="116"/>
      <c r="T140" s="116"/>
      <c r="U140" s="116"/>
      <c r="V140" s="117"/>
      <c r="W140" s="117"/>
      <c r="X140" s="117"/>
    </row>
    <row r="141" spans="1:24" ht="20.100000000000001" customHeight="1" thickBot="1">
      <c r="A141" s="39"/>
      <c r="B141" s="366" t="s">
        <v>2</v>
      </c>
      <c r="C141" s="367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53">
        <v>30.325608023236001</v>
      </c>
      <c r="N141" s="153">
        <v>29.262397213663998</v>
      </c>
      <c r="O141" s="153">
        <v>27.966639205508002</v>
      </c>
      <c r="P141" s="153">
        <v>26.409082307709998</v>
      </c>
      <c r="Q141" s="113">
        <v>24.754519125670001</v>
      </c>
      <c r="R141" s="113">
        <v>26.054479261797997</v>
      </c>
      <c r="S141" s="113">
        <v>25.458558010048279</v>
      </c>
      <c r="T141" s="113">
        <v>28.216826530200006</v>
      </c>
      <c r="U141" s="113">
        <v>23.466645836175999</v>
      </c>
      <c r="V141" s="108">
        <f>SUM(D141:I141)</f>
        <v>246.65077665440114</v>
      </c>
      <c r="W141" s="108">
        <f>SUM(P141:U141)</f>
        <v>154.36011107160226</v>
      </c>
      <c r="X141" s="108">
        <f t="shared" ref="X141:X188" si="5">+((W141-V141)/V141)*100</f>
        <v>-37.417545095393514</v>
      </c>
    </row>
    <row r="142" spans="1:24" ht="20.100000000000001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50"/>
      <c r="N142" s="150"/>
      <c r="O142" s="150"/>
      <c r="P142" s="150"/>
      <c r="Q142" s="150"/>
      <c r="R142" s="150"/>
      <c r="S142" s="150"/>
      <c r="T142" s="150"/>
      <c r="U142" s="150"/>
      <c r="V142" s="121"/>
      <c r="W142" s="104"/>
      <c r="X142" s="104"/>
    </row>
    <row r="143" spans="1:24" ht="20.100000000000001" customHeight="1" thickBot="1">
      <c r="A143" s="39"/>
      <c r="B143" s="366" t="s">
        <v>2</v>
      </c>
      <c r="C143" s="368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50">
        <v>3697.1155381800008</v>
      </c>
      <c r="N143" s="150">
        <v>3694.2751845472003</v>
      </c>
      <c r="O143" s="150">
        <v>3301.1905862799999</v>
      </c>
      <c r="P143" s="150">
        <v>2715.1642132000006</v>
      </c>
      <c r="Q143" s="150">
        <v>2551.09460786</v>
      </c>
      <c r="R143" s="150">
        <v>2690.0997856399999</v>
      </c>
      <c r="S143" s="150">
        <v>2632.9082109199999</v>
      </c>
      <c r="T143" s="150">
        <v>2819.5308887600004</v>
      </c>
      <c r="U143" s="150">
        <v>2674.11142096</v>
      </c>
      <c r="V143" s="121">
        <f>SUM(D143:I143)</f>
        <v>19615.62121048</v>
      </c>
      <c r="W143" s="104">
        <f>SUM(P143:U143)</f>
        <v>16082.909127340001</v>
      </c>
      <c r="X143" s="108">
        <f t="shared" si="5"/>
        <v>-18.009687509935109</v>
      </c>
    </row>
    <row r="144" spans="1:24" s="133" customFormat="1" ht="20.100000000000001" customHeight="1" thickBot="1">
      <c r="A144" s="131"/>
      <c r="B144" s="134"/>
      <c r="C144" s="129" t="s">
        <v>66</v>
      </c>
      <c r="D144" s="182">
        <v>6541277</v>
      </c>
      <c r="E144" s="182">
        <v>5822928</v>
      </c>
      <c r="F144" s="182">
        <v>6533096</v>
      </c>
      <c r="G144" s="182">
        <v>6675516</v>
      </c>
      <c r="H144" s="182">
        <v>6246993</v>
      </c>
      <c r="I144" s="182">
        <v>5968935</v>
      </c>
      <c r="J144" s="182">
        <v>6407838</v>
      </c>
      <c r="K144" s="182">
        <v>6406619</v>
      </c>
      <c r="L144" s="182">
        <v>6246009</v>
      </c>
      <c r="M144" s="192">
        <v>6219537</v>
      </c>
      <c r="N144" s="192">
        <v>5705841</v>
      </c>
      <c r="O144" s="192">
        <v>6502489</v>
      </c>
      <c r="P144" s="192">
        <v>5712274</v>
      </c>
      <c r="Q144" s="192">
        <v>5053545</v>
      </c>
      <c r="R144" s="192">
        <v>5409409</v>
      </c>
      <c r="S144" s="192">
        <f>SUM(S145:S146)</f>
        <v>5104256</v>
      </c>
      <c r="T144" s="192">
        <f>SUM(T145:T146)</f>
        <v>5299281</v>
      </c>
      <c r="U144" s="192">
        <f>SUM(U145:U146)</f>
        <v>5063158</v>
      </c>
      <c r="V144" s="180">
        <f>SUM(D144:I144)</f>
        <v>37788745</v>
      </c>
      <c r="W144" s="187">
        <f>SUM(P144:U144)</f>
        <v>31641923</v>
      </c>
      <c r="X144" s="187">
        <f t="shared" si="5"/>
        <v>-16.266277167976867</v>
      </c>
    </row>
    <row r="145" spans="1:24" ht="20.100000000000001" customHeight="1" thickBot="1">
      <c r="A145" s="39"/>
      <c r="B145" s="364" t="s">
        <v>31</v>
      </c>
      <c r="C145" s="365"/>
      <c r="D145" s="123">
        <v>4611267</v>
      </c>
      <c r="E145" s="123">
        <v>4175188</v>
      </c>
      <c r="F145" s="123">
        <v>4878030</v>
      </c>
      <c r="G145" s="123">
        <v>4824566</v>
      </c>
      <c r="H145" s="123">
        <v>4596212</v>
      </c>
      <c r="I145" s="123">
        <v>4356171</v>
      </c>
      <c r="J145" s="123">
        <v>4449239</v>
      </c>
      <c r="K145" s="123">
        <v>4492572</v>
      </c>
      <c r="L145" s="123">
        <v>4392071</v>
      </c>
      <c r="M145" s="163">
        <v>4463973</v>
      </c>
      <c r="N145" s="163">
        <v>4059240</v>
      </c>
      <c r="O145" s="163">
        <v>4754735</v>
      </c>
      <c r="P145" s="163">
        <v>4086604</v>
      </c>
      <c r="Q145" s="163">
        <v>3510363</v>
      </c>
      <c r="R145" s="163">
        <v>3750174</v>
      </c>
      <c r="S145" s="163">
        <v>3481498</v>
      </c>
      <c r="T145" s="163">
        <v>3645576</v>
      </c>
      <c r="U145" s="163">
        <v>3463682</v>
      </c>
      <c r="V145" s="148">
        <f>SUM(D145:I145)</f>
        <v>27441434</v>
      </c>
      <c r="W145" s="148">
        <f>SUM(P145:U145)</f>
        <v>21937897</v>
      </c>
      <c r="X145" s="148">
        <f t="shared" si="5"/>
        <v>-20.055573626363696</v>
      </c>
    </row>
    <row r="146" spans="1:24" ht="20.100000000000001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53">
        <v>1755564</v>
      </c>
      <c r="N146" s="153">
        <v>1646601</v>
      </c>
      <c r="O146" s="153">
        <v>1747754</v>
      </c>
      <c r="P146" s="153">
        <v>1625670</v>
      </c>
      <c r="Q146" s="153">
        <v>1543182</v>
      </c>
      <c r="R146" s="153">
        <v>1659235</v>
      </c>
      <c r="S146" s="153">
        <v>1622758</v>
      </c>
      <c r="T146" s="153">
        <v>1653705</v>
      </c>
      <c r="U146" s="153">
        <v>1599476</v>
      </c>
      <c r="V146" s="148">
        <f>SUM(D146:I146)</f>
        <v>10347311</v>
      </c>
      <c r="W146" s="122">
        <f>SUM(P146:U146)</f>
        <v>9704026</v>
      </c>
      <c r="X146" s="147">
        <f t="shared" si="5"/>
        <v>-6.2169292099174367</v>
      </c>
    </row>
    <row r="147" spans="1:24" s="133" customFormat="1" ht="35.25" customHeight="1" thickBot="1">
      <c r="A147" s="131"/>
      <c r="B147" s="128"/>
      <c r="C147" s="140" t="s">
        <v>73</v>
      </c>
      <c r="D147" s="182">
        <v>2035119</v>
      </c>
      <c r="E147" s="182">
        <v>1824622</v>
      </c>
      <c r="F147" s="182">
        <v>1993469</v>
      </c>
      <c r="G147" s="182">
        <v>2001899</v>
      </c>
      <c r="H147" s="182">
        <v>1952554</v>
      </c>
      <c r="I147" s="182">
        <v>1956908</v>
      </c>
      <c r="J147" s="182">
        <v>2241087</v>
      </c>
      <c r="K147" s="182">
        <v>2095189</v>
      </c>
      <c r="L147" s="182">
        <v>1999665</v>
      </c>
      <c r="M147" s="192">
        <v>2024122</v>
      </c>
      <c r="N147" s="192">
        <v>1888116</v>
      </c>
      <c r="O147" s="192">
        <v>1998013</v>
      </c>
      <c r="P147" s="192">
        <v>1887243</v>
      </c>
      <c r="Q147" s="192">
        <v>1412351</v>
      </c>
      <c r="R147" s="192">
        <v>1446879</v>
      </c>
      <c r="S147" s="192">
        <f>SUM(S148:S149)</f>
        <v>1131311</v>
      </c>
      <c r="T147" s="192">
        <f>SUM(T148:T149)</f>
        <v>1196685</v>
      </c>
      <c r="U147" s="192">
        <f>SUM(U148:U149)</f>
        <v>1158217</v>
      </c>
      <c r="V147" s="180">
        <f>SUM(D147:I147)</f>
        <v>11764571</v>
      </c>
      <c r="W147" s="185">
        <f>SUM(P147:U147)</f>
        <v>8232686</v>
      </c>
      <c r="X147" s="198">
        <f t="shared" si="5"/>
        <v>-30.02136669496916</v>
      </c>
    </row>
    <row r="148" spans="1:24" ht="20.100000000000001" customHeight="1" thickBot="1">
      <c r="A148" s="39"/>
      <c r="B148" s="82" t="s">
        <v>74</v>
      </c>
      <c r="C148" s="18"/>
      <c r="D148" s="123">
        <v>1607438</v>
      </c>
      <c r="E148" s="123">
        <v>1483985</v>
      </c>
      <c r="F148" s="123">
        <v>1647245</v>
      </c>
      <c r="G148" s="123">
        <v>1634848</v>
      </c>
      <c r="H148" s="123">
        <v>1567654</v>
      </c>
      <c r="I148" s="123">
        <v>1586426</v>
      </c>
      <c r="J148" s="123">
        <v>1799411</v>
      </c>
      <c r="K148" s="123">
        <v>1693921</v>
      </c>
      <c r="L148" s="123">
        <v>1605159</v>
      </c>
      <c r="M148" s="163">
        <v>1635924</v>
      </c>
      <c r="N148" s="163">
        <v>1527665</v>
      </c>
      <c r="O148" s="163">
        <v>1614934</v>
      </c>
      <c r="P148" s="163">
        <v>1472787</v>
      </c>
      <c r="Q148" s="163">
        <v>1068083</v>
      </c>
      <c r="R148" s="163">
        <v>1113736</v>
      </c>
      <c r="S148" s="163">
        <v>866310</v>
      </c>
      <c r="T148" s="163">
        <v>936998</v>
      </c>
      <c r="U148" s="163">
        <v>920363</v>
      </c>
      <c r="V148" s="148">
        <f>SUM(D148:I148)</f>
        <v>9527596</v>
      </c>
      <c r="W148" s="148">
        <f>SUM(P148:U148)</f>
        <v>6378277</v>
      </c>
      <c r="X148" s="118">
        <f t="shared" si="5"/>
        <v>-33.054707609348675</v>
      </c>
    </row>
    <row r="149" spans="1:24" ht="20.100000000000001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50">
        <v>388198</v>
      </c>
      <c r="N149" s="150">
        <v>360451</v>
      </c>
      <c r="O149" s="150">
        <v>383079</v>
      </c>
      <c r="P149" s="150">
        <v>414456</v>
      </c>
      <c r="Q149" s="150">
        <v>344268</v>
      </c>
      <c r="R149" s="150">
        <v>333143</v>
      </c>
      <c r="S149" s="150">
        <v>265001</v>
      </c>
      <c r="T149" s="150">
        <v>259687</v>
      </c>
      <c r="U149" s="150">
        <v>237854</v>
      </c>
      <c r="V149" s="148">
        <f>SUM(D149:I149)</f>
        <v>2236975</v>
      </c>
      <c r="W149" s="148">
        <f>SUM(P149:U149)</f>
        <v>1854409</v>
      </c>
      <c r="X149" s="148">
        <f t="shared" si="5"/>
        <v>-17.101934532124858</v>
      </c>
    </row>
    <row r="150" spans="1:24" s="133" customFormat="1" ht="38.25" customHeight="1" thickBot="1">
      <c r="A150" s="131"/>
      <c r="B150" s="134"/>
      <c r="C150" s="140" t="s">
        <v>37</v>
      </c>
      <c r="D150" s="199">
        <v>7005108</v>
      </c>
      <c r="E150" s="199">
        <v>7011137</v>
      </c>
      <c r="F150" s="199">
        <v>7528313</v>
      </c>
      <c r="G150" s="199">
        <v>7776279</v>
      </c>
      <c r="H150" s="199">
        <v>8446350</v>
      </c>
      <c r="I150" s="199">
        <v>8112501</v>
      </c>
      <c r="J150" s="199">
        <v>6756912</v>
      </c>
      <c r="K150" s="199">
        <v>7168209</v>
      </c>
      <c r="L150" s="199">
        <v>8329349</v>
      </c>
      <c r="M150" s="200">
        <v>8710347</v>
      </c>
      <c r="N150" s="200">
        <v>8228655</v>
      </c>
      <c r="O150" s="200">
        <v>6709584</v>
      </c>
      <c r="P150" s="200">
        <v>5828449</v>
      </c>
      <c r="Q150" s="200">
        <v>5642269</v>
      </c>
      <c r="R150" s="200">
        <v>6030530</v>
      </c>
      <c r="S150" s="200">
        <f>SUM(S151:S152)</f>
        <v>5996464</v>
      </c>
      <c r="T150" s="200">
        <f>SUM(T151:T152)</f>
        <v>6232878</v>
      </c>
      <c r="U150" s="200">
        <f>SUM(U151:U152)</f>
        <v>5857137</v>
      </c>
      <c r="V150" s="200">
        <f>SUM(D150:I150)</f>
        <v>45879688</v>
      </c>
      <c r="W150" s="201">
        <f>SUM(P150:U150)</f>
        <v>35587727</v>
      </c>
      <c r="X150" s="201">
        <f t="shared" si="5"/>
        <v>-22.432499976896096</v>
      </c>
    </row>
    <row r="151" spans="1:24" ht="20.100000000000001" customHeight="1" thickBot="1">
      <c r="A151" s="39"/>
      <c r="B151" s="364" t="s">
        <v>38</v>
      </c>
      <c r="C151" s="365"/>
      <c r="D151" s="123">
        <v>39899</v>
      </c>
      <c r="E151" s="123">
        <v>42094</v>
      </c>
      <c r="F151" s="123">
        <v>43535</v>
      </c>
      <c r="G151" s="123">
        <v>45642</v>
      </c>
      <c r="H151" s="123">
        <v>47934</v>
      </c>
      <c r="I151" s="123">
        <v>42792</v>
      </c>
      <c r="J151" s="123">
        <v>48749</v>
      </c>
      <c r="K151" s="123">
        <v>49558</v>
      </c>
      <c r="L151" s="123">
        <v>42810</v>
      </c>
      <c r="M151" s="163">
        <v>44375</v>
      </c>
      <c r="N151" s="163">
        <v>42321</v>
      </c>
      <c r="O151" s="163">
        <v>35367</v>
      </c>
      <c r="P151" s="163">
        <v>37259</v>
      </c>
      <c r="Q151" s="163">
        <v>36470</v>
      </c>
      <c r="R151" s="163">
        <v>37923</v>
      </c>
      <c r="S151" s="163">
        <v>36226</v>
      </c>
      <c r="T151" s="163">
        <v>37370</v>
      </c>
      <c r="U151" s="163">
        <v>32219</v>
      </c>
      <c r="V151" s="148">
        <f>SUM(D151:I151)</f>
        <v>261896</v>
      </c>
      <c r="W151" s="118">
        <f>SUM(P151:U151)</f>
        <v>217467</v>
      </c>
      <c r="X151" s="118">
        <f t="shared" si="5"/>
        <v>-16.964367535204815</v>
      </c>
    </row>
    <row r="152" spans="1:24" ht="20.100000000000001" customHeight="1" thickBot="1">
      <c r="A152" s="39"/>
      <c r="B152" s="85" t="s">
        <v>39</v>
      </c>
      <c r="C152" s="87"/>
      <c r="D152" s="123">
        <v>6965209</v>
      </c>
      <c r="E152" s="123">
        <v>6969043</v>
      </c>
      <c r="F152" s="123">
        <v>7484778</v>
      </c>
      <c r="G152" s="123">
        <v>7730637</v>
      </c>
      <c r="H152" s="123">
        <v>8398416</v>
      </c>
      <c r="I152" s="123">
        <v>8069709</v>
      </c>
      <c r="J152" s="123">
        <v>6708163</v>
      </c>
      <c r="K152" s="123">
        <v>7118651</v>
      </c>
      <c r="L152" s="123">
        <v>8286539</v>
      </c>
      <c r="M152" s="163">
        <v>8665972</v>
      </c>
      <c r="N152" s="163">
        <v>8186334</v>
      </c>
      <c r="O152" s="163">
        <v>6674217</v>
      </c>
      <c r="P152" s="163">
        <v>5791190</v>
      </c>
      <c r="Q152" s="163">
        <v>5605799</v>
      </c>
      <c r="R152" s="163">
        <v>5992607</v>
      </c>
      <c r="S152" s="163">
        <v>5960238</v>
      </c>
      <c r="T152" s="163">
        <v>6195508</v>
      </c>
      <c r="U152" s="163">
        <v>5824918</v>
      </c>
      <c r="V152" s="148">
        <f>SUM(D152:I152)</f>
        <v>45617792</v>
      </c>
      <c r="W152" s="118">
        <f>SUM(P152:U152)</f>
        <v>35370260</v>
      </c>
      <c r="X152" s="108">
        <f t="shared" si="5"/>
        <v>-22.463893035419165</v>
      </c>
    </row>
    <row r="153" spans="1:24" s="38" customFormat="1" ht="20.100000000000001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50"/>
      <c r="N153" s="150"/>
      <c r="O153" s="150"/>
      <c r="P153" s="150"/>
      <c r="Q153" s="150"/>
      <c r="R153" s="150"/>
      <c r="S153" s="150"/>
      <c r="T153" s="150"/>
      <c r="U153" s="150"/>
      <c r="V153" s="151"/>
      <c r="W153" s="115"/>
      <c r="X153" s="115"/>
    </row>
    <row r="154" spans="1:24" s="38" customFormat="1" ht="20.100000000000001" customHeight="1" thickBot="1">
      <c r="A154" s="39"/>
      <c r="B154" s="125" t="s">
        <v>67</v>
      </c>
      <c r="C154" s="126"/>
      <c r="D154" s="123">
        <v>6239323</v>
      </c>
      <c r="E154" s="123">
        <v>6338923</v>
      </c>
      <c r="F154" s="123">
        <v>6437021</v>
      </c>
      <c r="G154" s="123">
        <v>6513767</v>
      </c>
      <c r="H154" s="123">
        <v>6555978</v>
      </c>
      <c r="I154" s="123">
        <v>6771667</v>
      </c>
      <c r="J154" s="123">
        <v>6766075</v>
      </c>
      <c r="K154" s="123">
        <v>6850879</v>
      </c>
      <c r="L154" s="123">
        <v>7041479</v>
      </c>
      <c r="M154" s="163">
        <v>6982481</v>
      </c>
      <c r="N154" s="163">
        <v>6959864</v>
      </c>
      <c r="O154" s="163">
        <v>7069125</v>
      </c>
      <c r="P154" s="163">
        <v>7184083</v>
      </c>
      <c r="Q154" s="163">
        <v>7270761</v>
      </c>
      <c r="R154" s="163">
        <v>7303756</v>
      </c>
      <c r="S154" s="163">
        <v>7374982</v>
      </c>
      <c r="T154" s="163">
        <v>7437409</v>
      </c>
      <c r="U154" s="163">
        <v>7671103</v>
      </c>
      <c r="V154" s="163">
        <f>+I154</f>
        <v>6771667</v>
      </c>
      <c r="W154" s="124">
        <f>+U154</f>
        <v>7671103</v>
      </c>
      <c r="X154" s="124">
        <f t="shared" si="5"/>
        <v>13.282342442414844</v>
      </c>
    </row>
    <row r="155" spans="1:24" s="38" customFormat="1" ht="20.100000000000001" customHeight="1" thickBot="1">
      <c r="A155" s="39"/>
      <c r="B155" s="125" t="s">
        <v>33</v>
      </c>
      <c r="C155" s="126"/>
      <c r="D155" s="123">
        <v>247394</v>
      </c>
      <c r="E155" s="123">
        <v>247433</v>
      </c>
      <c r="F155" s="123">
        <v>247224</v>
      </c>
      <c r="G155" s="123">
        <v>245039</v>
      </c>
      <c r="H155" s="123">
        <v>245644</v>
      </c>
      <c r="I155" s="123">
        <v>246927</v>
      </c>
      <c r="J155" s="123">
        <v>248414</v>
      </c>
      <c r="K155" s="123">
        <v>247545</v>
      </c>
      <c r="L155" s="123">
        <v>248492</v>
      </c>
      <c r="M155" s="163">
        <v>247597</v>
      </c>
      <c r="N155" s="163">
        <v>247785</v>
      </c>
      <c r="O155" s="163">
        <v>245872</v>
      </c>
      <c r="P155" s="163">
        <v>245315</v>
      </c>
      <c r="Q155" s="163">
        <v>244449</v>
      </c>
      <c r="R155" s="163">
        <v>243641</v>
      </c>
      <c r="S155" s="163">
        <v>242298</v>
      </c>
      <c r="T155" s="163">
        <v>240654</v>
      </c>
      <c r="U155" s="163">
        <v>238775</v>
      </c>
      <c r="V155" s="163">
        <f t="shared" ref="V155:V157" si="6">+I155</f>
        <v>246927</v>
      </c>
      <c r="W155" s="124">
        <f t="shared" ref="W155:W157" si="7">+U155</f>
        <v>238775</v>
      </c>
      <c r="X155" s="124">
        <f t="shared" si="5"/>
        <v>-3.3013805699660228</v>
      </c>
    </row>
    <row r="156" spans="1:24" s="38" customFormat="1" ht="20.100000000000001" customHeight="1" thickBot="1">
      <c r="A156" s="39"/>
      <c r="B156" s="125" t="s">
        <v>24</v>
      </c>
      <c r="C156" s="126"/>
      <c r="D156" s="123">
        <v>46216</v>
      </c>
      <c r="E156" s="123">
        <v>46509</v>
      </c>
      <c r="F156" s="123">
        <v>46605</v>
      </c>
      <c r="G156" s="123">
        <v>46604</v>
      </c>
      <c r="H156" s="123">
        <v>46510</v>
      </c>
      <c r="I156" s="123">
        <v>46270</v>
      </c>
      <c r="J156" s="123">
        <v>45793</v>
      </c>
      <c r="K156" s="123">
        <v>44925</v>
      </c>
      <c r="L156" s="123">
        <v>45105</v>
      </c>
      <c r="M156" s="163">
        <v>45233</v>
      </c>
      <c r="N156" s="163">
        <v>47382</v>
      </c>
      <c r="O156" s="163">
        <v>45279</v>
      </c>
      <c r="P156" s="163">
        <v>45314</v>
      </c>
      <c r="Q156" s="163">
        <v>45224</v>
      </c>
      <c r="R156" s="163">
        <v>44575</v>
      </c>
      <c r="S156" s="163">
        <v>44970</v>
      </c>
      <c r="T156" s="163">
        <v>44898</v>
      </c>
      <c r="U156" s="163">
        <v>44502</v>
      </c>
      <c r="V156" s="163">
        <f t="shared" si="6"/>
        <v>46270</v>
      </c>
      <c r="W156" s="124">
        <f t="shared" si="7"/>
        <v>44502</v>
      </c>
      <c r="X156" s="124">
        <f>+((W156-V156)/V156)*100</f>
        <v>-3.8210503566025502</v>
      </c>
    </row>
    <row r="157" spans="1:24" s="38" customFormat="1" ht="20.100000000000001" customHeight="1" thickBot="1">
      <c r="A157" s="39"/>
      <c r="B157" s="125" t="s">
        <v>25</v>
      </c>
      <c r="C157" s="126"/>
      <c r="D157" s="123">
        <v>3625</v>
      </c>
      <c r="E157" s="123">
        <v>3627</v>
      </c>
      <c r="F157" s="123">
        <v>3622</v>
      </c>
      <c r="G157" s="123">
        <v>3700</v>
      </c>
      <c r="H157" s="123">
        <v>3672</v>
      </c>
      <c r="I157" s="123">
        <v>3608</v>
      </c>
      <c r="J157" s="123">
        <v>3902</v>
      </c>
      <c r="K157" s="123">
        <v>3712</v>
      </c>
      <c r="L157" s="123">
        <v>3749</v>
      </c>
      <c r="M157" s="163">
        <v>3738</v>
      </c>
      <c r="N157" s="163">
        <v>3805</v>
      </c>
      <c r="O157" s="163">
        <v>3848</v>
      </c>
      <c r="P157" s="163">
        <v>3808</v>
      </c>
      <c r="Q157" s="163">
        <v>3743</v>
      </c>
      <c r="R157" s="163">
        <v>3780</v>
      </c>
      <c r="S157" s="163">
        <v>3776</v>
      </c>
      <c r="T157" s="163">
        <v>3786</v>
      </c>
      <c r="U157" s="163">
        <v>3790</v>
      </c>
      <c r="V157" s="163">
        <f t="shared" si="6"/>
        <v>3608</v>
      </c>
      <c r="W157" s="124">
        <f t="shared" si="7"/>
        <v>3790</v>
      </c>
      <c r="X157" s="124">
        <f t="shared" si="5"/>
        <v>5.0443458980044351</v>
      </c>
    </row>
    <row r="158" spans="1:24" s="38" customFormat="1" ht="20.100000000000001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14"/>
      <c r="W158" s="114"/>
      <c r="X158" s="114"/>
    </row>
    <row r="159" spans="1:24" s="29" customFormat="1" ht="20.100000000000001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 s="29" customFormat="1" ht="20.100000000000001" customHeight="1" thickBot="1">
      <c r="A160" s="39"/>
      <c r="B160" s="141"/>
      <c r="C160" s="129" t="s">
        <v>7</v>
      </c>
      <c r="D160" s="192">
        <v>1466.9383381570137</v>
      </c>
      <c r="E160" s="192">
        <v>1379.286984787821</v>
      </c>
      <c r="F160" s="192">
        <v>1490.6682606417705</v>
      </c>
      <c r="G160" s="192">
        <v>1764.0393976972932</v>
      </c>
      <c r="H160" s="192">
        <v>1840.5772286335075</v>
      </c>
      <c r="I160" s="192">
        <v>1950.2517229694643</v>
      </c>
      <c r="J160" s="192">
        <v>2170.4408074005773</v>
      </c>
      <c r="K160" s="192">
        <v>2367.7532253717136</v>
      </c>
      <c r="L160" s="192">
        <v>2719.4822025021645</v>
      </c>
      <c r="M160" s="192">
        <v>2953.1740655035851</v>
      </c>
      <c r="N160" s="192">
        <v>3253.8741730556158</v>
      </c>
      <c r="O160" s="192">
        <v>4144.7633045626962</v>
      </c>
      <c r="P160" s="307">
        <v>3942.0339815627258</v>
      </c>
      <c r="Q160" s="307">
        <v>4161.055218355139</v>
      </c>
      <c r="R160" s="307">
        <f>+R162+R166+R168+R172+R174</f>
        <v>4515.8452623676749</v>
      </c>
      <c r="S160" s="307">
        <f>+S162+S166+S168+S172+S174</f>
        <v>4345.1915929466777</v>
      </c>
      <c r="T160" s="307">
        <f>+T162+T166+T168+T172+T174</f>
        <v>5269.3210803507391</v>
      </c>
      <c r="U160" s="307">
        <f>+U162+U166+U168+U172+U174</f>
        <v>5441.6204621416118</v>
      </c>
      <c r="V160" s="192">
        <f>SUM(D160:I160)</f>
        <v>9891.7619328868714</v>
      </c>
      <c r="W160" s="192">
        <f>SUM(P160:U160)</f>
        <v>27675.067597724566</v>
      </c>
      <c r="X160" s="181">
        <f t="shared" si="5"/>
        <v>179.77894924577615</v>
      </c>
    </row>
    <row r="161" spans="1:24" s="29" customFormat="1" ht="20.100000000000001" customHeight="1">
      <c r="A161" s="39"/>
      <c r="B161" s="270" t="s">
        <v>52</v>
      </c>
      <c r="C161" s="272"/>
      <c r="D161" s="219"/>
      <c r="E161" s="219"/>
      <c r="F161" s="220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82"/>
      <c r="R161" s="282"/>
      <c r="S161" s="282"/>
      <c r="T161" s="282"/>
      <c r="U161" s="282"/>
      <c r="V161" s="282"/>
      <c r="W161" s="282"/>
      <c r="X161" s="282"/>
    </row>
    <row r="162" spans="1:24" s="29" customFormat="1" ht="20.100000000000001" customHeight="1" thickBot="1">
      <c r="A162" s="39"/>
      <c r="B162" s="357" t="s">
        <v>2</v>
      </c>
      <c r="C162" s="358"/>
      <c r="D162" s="203">
        <v>930.95485596701201</v>
      </c>
      <c r="E162" s="203">
        <v>888.66711900781957</v>
      </c>
      <c r="F162" s="218">
        <v>962.11129652176885</v>
      </c>
      <c r="G162" s="203">
        <v>1172.9361491162922</v>
      </c>
      <c r="H162" s="203">
        <v>1226.0402998435054</v>
      </c>
      <c r="I162" s="203">
        <v>1307.7712697994632</v>
      </c>
      <c r="J162" s="203">
        <v>1487.9851815005761</v>
      </c>
      <c r="K162" s="203">
        <v>1603.1828312161128</v>
      </c>
      <c r="L162" s="203">
        <v>1887.4298588131639</v>
      </c>
      <c r="M162" s="203">
        <v>2088.1637571491842</v>
      </c>
      <c r="N162" s="203">
        <v>2267.3395017580151</v>
      </c>
      <c r="O162" s="203">
        <v>2932.6708925286944</v>
      </c>
      <c r="P162" s="203">
        <v>1147.5044019495263</v>
      </c>
      <c r="Q162" s="203">
        <v>1236.1770205831374</v>
      </c>
      <c r="R162" s="203">
        <v>1316.3514285352737</v>
      </c>
      <c r="S162" s="203">
        <v>1164.5338212626766</v>
      </c>
      <c r="T162" s="203">
        <v>1422.0203300091368</v>
      </c>
      <c r="U162" s="203">
        <v>1485.9790367920111</v>
      </c>
      <c r="V162" s="203">
        <f>SUM(D162:I162)</f>
        <v>6488.4809902558609</v>
      </c>
      <c r="W162" s="203">
        <f>SUM(P162:U162)</f>
        <v>7772.5660391317624</v>
      </c>
      <c r="X162" s="203">
        <f t="shared" si="5"/>
        <v>19.790225952796789</v>
      </c>
    </row>
    <row r="163" spans="1:24" s="29" customFormat="1" ht="20.100000000000001" customHeight="1">
      <c r="A163" s="39"/>
      <c r="B163" s="273"/>
      <c r="C163" s="274" t="s">
        <v>113</v>
      </c>
      <c r="D163" s="149"/>
      <c r="E163" s="149"/>
      <c r="F163" s="217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</row>
    <row r="164" spans="1:24" s="29" customFormat="1" ht="20.100000000000001" customHeight="1" thickBot="1">
      <c r="A164" s="39"/>
      <c r="B164" s="273"/>
      <c r="C164" s="275" t="s">
        <v>2</v>
      </c>
      <c r="D164" s="203">
        <v>677.09810517656103</v>
      </c>
      <c r="E164" s="203">
        <v>660.90900824082121</v>
      </c>
      <c r="F164" s="218">
        <v>714.79797766758918</v>
      </c>
      <c r="G164" s="203">
        <v>847.75970672161714</v>
      </c>
      <c r="H164" s="203">
        <v>955.83141817142109</v>
      </c>
      <c r="I164" s="203">
        <v>1040.545023629423</v>
      </c>
      <c r="J164" s="203">
        <v>1224.4474632910374</v>
      </c>
      <c r="K164" s="203">
        <v>1339.5267580998511</v>
      </c>
      <c r="L164" s="203">
        <v>1523.0878671728071</v>
      </c>
      <c r="M164" s="203">
        <v>1787.5998238411196</v>
      </c>
      <c r="N164" s="203">
        <v>1963.7296030346479</v>
      </c>
      <c r="O164" s="203">
        <v>2586.0553628359398</v>
      </c>
      <c r="P164" s="203">
        <v>826.55215958780514</v>
      </c>
      <c r="Q164" s="203">
        <v>895.74298923000003</v>
      </c>
      <c r="R164" s="203">
        <v>917.85301495999977</v>
      </c>
      <c r="S164" s="203">
        <v>861.07042247999925</v>
      </c>
      <c r="T164" s="203">
        <v>1076.3496684799993</v>
      </c>
      <c r="U164" s="203">
        <v>1139.4092996899999</v>
      </c>
      <c r="V164" s="203">
        <f>SUM(D164:I164)</f>
        <v>4896.9412396074322</v>
      </c>
      <c r="W164" s="203">
        <f>SUM(P164:U164)</f>
        <v>5716.9775544278036</v>
      </c>
      <c r="X164" s="203">
        <f t="shared" si="5"/>
        <v>16.745888396367821</v>
      </c>
    </row>
    <row r="165" spans="1:24" s="29" customFormat="1" ht="20.100000000000001" customHeight="1">
      <c r="A165" s="39"/>
      <c r="B165" s="270" t="s">
        <v>26</v>
      </c>
      <c r="C165" s="272"/>
      <c r="D165" s="151"/>
      <c r="E165" s="151"/>
      <c r="F165" s="115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</row>
    <row r="166" spans="1:24" s="29" customFormat="1" ht="20.100000000000001" customHeight="1" thickBot="1">
      <c r="A166" s="39"/>
      <c r="B166" s="357" t="s">
        <v>2</v>
      </c>
      <c r="C166" s="358"/>
      <c r="D166" s="203">
        <v>48.287692480000302</v>
      </c>
      <c r="E166" s="203">
        <v>14.883760970000303</v>
      </c>
      <c r="F166" s="218">
        <v>15.812455890000301</v>
      </c>
      <c r="G166" s="203">
        <v>27.714185662000101</v>
      </c>
      <c r="H166" s="203">
        <v>15.143398620000498</v>
      </c>
      <c r="I166" s="203">
        <v>14.536542029999998</v>
      </c>
      <c r="J166" s="203">
        <v>13.430380536000099</v>
      </c>
      <c r="K166" s="203">
        <v>12.193503769999998</v>
      </c>
      <c r="L166" s="203">
        <v>12.163719680000101</v>
      </c>
      <c r="M166" s="203">
        <v>11.550052482000098</v>
      </c>
      <c r="N166" s="203">
        <v>12.435825820000099</v>
      </c>
      <c r="O166" s="203">
        <v>13.413659359999999</v>
      </c>
      <c r="P166" s="203">
        <v>12.483401550000099</v>
      </c>
      <c r="Q166" s="203">
        <v>11.930729359999999</v>
      </c>
      <c r="R166" s="203">
        <v>13.338571410000004</v>
      </c>
      <c r="S166" s="203">
        <v>13.957101680000099</v>
      </c>
      <c r="T166" s="203">
        <v>15.137573010000098</v>
      </c>
      <c r="U166" s="203">
        <v>14.769244879999999</v>
      </c>
      <c r="V166" s="203">
        <f>SUM(D166:I166)</f>
        <v>136.3780356520015</v>
      </c>
      <c r="W166" s="203">
        <f>SUM(P166:U166)</f>
        <v>81.616621890000303</v>
      </c>
      <c r="X166" s="203">
        <f t="shared" si="5"/>
        <v>-40.154130025554089</v>
      </c>
    </row>
    <row r="167" spans="1:24" s="29" customFormat="1" ht="20.100000000000001" customHeight="1">
      <c r="A167" s="39"/>
      <c r="B167" s="270" t="s">
        <v>114</v>
      </c>
      <c r="C167" s="276"/>
      <c r="D167" s="149"/>
      <c r="E167" s="149"/>
      <c r="F167" s="217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</row>
    <row r="168" spans="1:24" s="29" customFormat="1" ht="20.100000000000001" customHeight="1" thickBot="1">
      <c r="A168" s="39"/>
      <c r="B168" s="357" t="s">
        <v>2</v>
      </c>
      <c r="C168" s="358"/>
      <c r="D168" s="151">
        <v>390.85790109000146</v>
      </c>
      <c r="E168" s="151">
        <v>382.64184322000108</v>
      </c>
      <c r="F168" s="115">
        <v>417.00022643000119</v>
      </c>
      <c r="G168" s="151">
        <v>462.76702264300093</v>
      </c>
      <c r="H168" s="151">
        <v>496.05646899000141</v>
      </c>
      <c r="I168" s="151">
        <v>524.27471601000082</v>
      </c>
      <c r="J168" s="151">
        <v>556.24303000000123</v>
      </c>
      <c r="K168" s="151">
        <v>637.26088798000103</v>
      </c>
      <c r="L168" s="151">
        <v>698.76265152300016</v>
      </c>
      <c r="M168" s="151">
        <v>724.9048971800006</v>
      </c>
      <c r="N168" s="151">
        <v>841.62430091000033</v>
      </c>
      <c r="O168" s="151">
        <v>1045.6111229100011</v>
      </c>
      <c r="P168" s="151">
        <v>2631.5940584799996</v>
      </c>
      <c r="Q168" s="151">
        <v>2768.3182782500021</v>
      </c>
      <c r="R168" s="151">
        <v>3001.6569494300011</v>
      </c>
      <c r="S168" s="151">
        <v>2968.6453449599999</v>
      </c>
      <c r="T168" s="151">
        <v>3607.6479887000019</v>
      </c>
      <c r="U168" s="151">
        <v>3703.6683578400011</v>
      </c>
      <c r="V168" s="151">
        <f>SUM(D168:I168)</f>
        <v>2673.5981783830071</v>
      </c>
      <c r="W168" s="151">
        <f>SUM(P168:U168)</f>
        <v>18681.530977660008</v>
      </c>
      <c r="X168" s="203">
        <f t="shared" si="5"/>
        <v>598.74116195570593</v>
      </c>
    </row>
    <row r="169" spans="1:24" s="29" customFormat="1" ht="20.100000000000001" customHeight="1">
      <c r="A169" s="39"/>
      <c r="B169" s="273"/>
      <c r="C169" s="274" t="s">
        <v>113</v>
      </c>
      <c r="D169" s="149"/>
      <c r="E169" s="149"/>
      <c r="F169" s="217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51"/>
    </row>
    <row r="170" spans="1:24" s="29" customFormat="1" ht="20.100000000000001" customHeight="1" thickBot="1">
      <c r="A170" s="39"/>
      <c r="B170" s="273"/>
      <c r="C170" s="275" t="s">
        <v>2</v>
      </c>
      <c r="D170" s="151">
        <v>231.1476928205195</v>
      </c>
      <c r="E170" s="151">
        <v>227.18795535707724</v>
      </c>
      <c r="F170" s="115">
        <v>251.45520372244516</v>
      </c>
      <c r="G170" s="151">
        <v>286.13641219574379</v>
      </c>
      <c r="H170" s="151">
        <v>311.09471230502101</v>
      </c>
      <c r="I170" s="151">
        <v>336.21744101872014</v>
      </c>
      <c r="J170" s="151">
        <v>355.80068029452838</v>
      </c>
      <c r="K170" s="151">
        <v>427.43617050458397</v>
      </c>
      <c r="L170" s="151">
        <v>468.50966023599864</v>
      </c>
      <c r="M170" s="151">
        <v>471.12622342214411</v>
      </c>
      <c r="N170" s="151">
        <v>583.28762613952313</v>
      </c>
      <c r="O170" s="151">
        <v>736.10563723216603</v>
      </c>
      <c r="P170" s="151">
        <v>2348.7562494460567</v>
      </c>
      <c r="Q170" s="151">
        <v>2489.1575900900016</v>
      </c>
      <c r="R170" s="151">
        <v>2730.2528867700007</v>
      </c>
      <c r="S170" s="151">
        <v>2760.2741928800001</v>
      </c>
      <c r="T170" s="151">
        <v>3004.8626461000013</v>
      </c>
      <c r="U170" s="151">
        <v>3473.5732479400017</v>
      </c>
      <c r="V170" s="151">
        <f>SUM(D170:I170)</f>
        <v>1643.2394174195267</v>
      </c>
      <c r="W170" s="151">
        <f>SUM(P170:U170)</f>
        <v>16806.876813226063</v>
      </c>
      <c r="X170" s="203">
        <f>+((W170-V170)/V170)*100</f>
        <v>922.78929260465702</v>
      </c>
    </row>
    <row r="171" spans="1:24" s="29" customFormat="1" ht="20.100000000000001" customHeight="1">
      <c r="A171" s="39"/>
      <c r="B171" s="270" t="s">
        <v>27</v>
      </c>
      <c r="C171" s="272"/>
      <c r="D171" s="149"/>
      <c r="E171" s="149"/>
      <c r="F171" s="217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</row>
    <row r="172" spans="1:24" s="29" customFormat="1" ht="20.100000000000001" customHeight="1" thickBot="1">
      <c r="A172" s="39"/>
      <c r="B172" s="360" t="s">
        <v>2</v>
      </c>
      <c r="C172" s="361"/>
      <c r="D172" s="151">
        <v>0</v>
      </c>
      <c r="E172" s="151">
        <v>0</v>
      </c>
      <c r="F172" s="115">
        <v>0</v>
      </c>
      <c r="G172" s="151">
        <v>0</v>
      </c>
      <c r="H172" s="151">
        <v>0</v>
      </c>
      <c r="I172" s="151">
        <v>0</v>
      </c>
      <c r="J172" s="151">
        <v>0</v>
      </c>
      <c r="K172" s="151">
        <v>0</v>
      </c>
      <c r="L172" s="234">
        <v>0.21732168999999998</v>
      </c>
      <c r="M172" s="234">
        <v>0.29565098000000001</v>
      </c>
      <c r="N172" s="234">
        <v>0.49028257999999991</v>
      </c>
      <c r="O172" s="234">
        <v>0.86876216000000017</v>
      </c>
      <c r="P172" s="234">
        <v>0.86334889999999975</v>
      </c>
      <c r="Q172" s="306">
        <v>1.0002072500000001</v>
      </c>
      <c r="R172" s="234">
        <v>1.2802969399999999</v>
      </c>
      <c r="S172" s="234">
        <v>2.5765274899999997</v>
      </c>
      <c r="T172" s="234">
        <v>1.5907389299999997</v>
      </c>
      <c r="U172" s="234">
        <v>2.2140739599999995</v>
      </c>
      <c r="V172" s="234">
        <f>SUM(D172:I172)</f>
        <v>0</v>
      </c>
      <c r="W172" s="234">
        <f>SUM(P172:U172)</f>
        <v>9.5251934699999978</v>
      </c>
      <c r="X172" s="203"/>
    </row>
    <row r="173" spans="1:24" s="29" customFormat="1" ht="20.100000000000001" customHeight="1">
      <c r="A173" s="39"/>
      <c r="B173" s="270" t="s">
        <v>28</v>
      </c>
      <c r="C173" s="272"/>
      <c r="D173" s="149"/>
      <c r="E173" s="149"/>
      <c r="F173" s="217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51"/>
    </row>
    <row r="174" spans="1:24" s="29" customFormat="1" ht="20.100000000000001" customHeight="1" thickBot="1">
      <c r="A174" s="39"/>
      <c r="B174" s="357" t="s">
        <v>2</v>
      </c>
      <c r="C174" s="358"/>
      <c r="D174" s="203">
        <v>96.83788862000003</v>
      </c>
      <c r="E174" s="203">
        <v>93.094261590000002</v>
      </c>
      <c r="F174" s="218">
        <v>95.744281800000223</v>
      </c>
      <c r="G174" s="203">
        <v>100.62204027600009</v>
      </c>
      <c r="H174" s="203">
        <v>103.33706118000042</v>
      </c>
      <c r="I174" s="203">
        <v>103.66919513000011</v>
      </c>
      <c r="J174" s="203">
        <v>112.78221536400008</v>
      </c>
      <c r="K174" s="203">
        <v>115.1160024056</v>
      </c>
      <c r="L174" s="203">
        <v>120.9086507960002</v>
      </c>
      <c r="M174" s="203">
        <v>128.25970771240011</v>
      </c>
      <c r="N174" s="203">
        <v>131.98426198760012</v>
      </c>
      <c r="O174" s="203">
        <v>152.1988676040003</v>
      </c>
      <c r="P174" s="203">
        <v>149.58877068320007</v>
      </c>
      <c r="Q174" s="203">
        <v>143.628982912</v>
      </c>
      <c r="R174" s="203">
        <v>183.21801605240003</v>
      </c>
      <c r="S174" s="203">
        <v>195.47879755400029</v>
      </c>
      <c r="T174" s="203">
        <v>222.92444970160005</v>
      </c>
      <c r="U174" s="203">
        <v>234.98974866960017</v>
      </c>
      <c r="V174" s="203">
        <f>SUM(D174:I174)</f>
        <v>593.30472859600081</v>
      </c>
      <c r="W174" s="203">
        <f>SUM(P174:U174)</f>
        <v>1129.8287655728006</v>
      </c>
      <c r="X174" s="203">
        <f>+((W174-V174)/V174)*100</f>
        <v>90.429759130090346</v>
      </c>
    </row>
    <row r="175" spans="1:24" s="29" customFormat="1" ht="20.100000000000001" customHeight="1">
      <c r="A175" s="39"/>
      <c r="B175" s="278"/>
      <c r="C175" s="279" t="s">
        <v>113</v>
      </c>
      <c r="D175" s="149"/>
      <c r="E175" s="149"/>
      <c r="F175" s="217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</row>
    <row r="176" spans="1:24" s="29" customFormat="1" ht="20.100000000000001" customHeight="1" thickBot="1">
      <c r="A176" s="39"/>
      <c r="B176" s="280"/>
      <c r="C176" s="277" t="s">
        <v>2</v>
      </c>
      <c r="D176" s="203">
        <v>0</v>
      </c>
      <c r="E176" s="203">
        <v>0</v>
      </c>
      <c r="F176" s="218">
        <v>0</v>
      </c>
      <c r="G176" s="203">
        <v>0</v>
      </c>
      <c r="H176" s="203">
        <v>0</v>
      </c>
      <c r="I176" s="203">
        <v>0</v>
      </c>
      <c r="J176" s="203">
        <v>0</v>
      </c>
      <c r="K176" s="203">
        <v>1.1856999999999999E-2</v>
      </c>
      <c r="L176" s="203">
        <v>1.0716E-2</v>
      </c>
      <c r="M176" s="203">
        <v>3.7928269999999986E-2</v>
      </c>
      <c r="N176" s="203">
        <v>9.0853329999999982E-2</v>
      </c>
      <c r="O176" s="203">
        <v>0.13963322</v>
      </c>
      <c r="P176" s="203">
        <v>0.20337952000000001</v>
      </c>
      <c r="Q176" s="203">
        <v>0.19542226999999998</v>
      </c>
      <c r="R176" s="203">
        <v>35.821200370000007</v>
      </c>
      <c r="S176" s="203">
        <v>47.222442380000004</v>
      </c>
      <c r="T176" s="203">
        <v>62.254412989999992</v>
      </c>
      <c r="U176" s="203">
        <v>68.072563830000007</v>
      </c>
      <c r="V176" s="203">
        <f>SUM(D176:I176)</f>
        <v>0</v>
      </c>
      <c r="W176" s="203">
        <f>SUM(P176:U176)</f>
        <v>213.76942136</v>
      </c>
      <c r="X176" s="203"/>
    </row>
    <row r="177" spans="1:24" s="29" customFormat="1" ht="20.100000000000001" customHeight="1" thickBot="1">
      <c r="A177" s="39"/>
      <c r="B177" s="214"/>
      <c r="C177" s="215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151"/>
    </row>
    <row r="178" spans="1:24" s="224" customFormat="1" ht="20.100000000000001" customHeight="1" thickBot="1">
      <c r="A178" s="221"/>
      <c r="B178" s="222"/>
      <c r="C178" s="223" t="s">
        <v>8</v>
      </c>
      <c r="D178" s="216">
        <v>17452868</v>
      </c>
      <c r="E178" s="216">
        <v>18341003.643600002</v>
      </c>
      <c r="F178" s="216">
        <v>20793163</v>
      </c>
      <c r="G178" s="216">
        <v>19214244</v>
      </c>
      <c r="H178" s="216">
        <v>24264319</v>
      </c>
      <c r="I178" s="216">
        <v>25164462</v>
      </c>
      <c r="J178" s="216">
        <v>26720458</v>
      </c>
      <c r="K178" s="216">
        <v>31255000</v>
      </c>
      <c r="L178" s="216">
        <v>33709177</v>
      </c>
      <c r="M178" s="216">
        <v>38552372</v>
      </c>
      <c r="N178" s="216">
        <v>39831668</v>
      </c>
      <c r="O178" s="216">
        <v>42313188</v>
      </c>
      <c r="P178" s="216">
        <v>42281244</v>
      </c>
      <c r="Q178" s="216">
        <v>39872281</v>
      </c>
      <c r="R178" s="216">
        <f>+R179+R181+R182+R184+R185</f>
        <v>44014938</v>
      </c>
      <c r="S178" s="216">
        <f>+S179+S181+S182+S184+S185</f>
        <v>45681308</v>
      </c>
      <c r="T178" s="216">
        <f>+T179+T181+T182+T184+T185</f>
        <v>52358472</v>
      </c>
      <c r="U178" s="216">
        <f>+U179+U181+U182+U184+U185</f>
        <v>51528083</v>
      </c>
      <c r="V178" s="216">
        <f>SUM(D178:I178)</f>
        <v>125230059.6436</v>
      </c>
      <c r="W178" s="216">
        <f>SUM(P178:U178)</f>
        <v>275736326</v>
      </c>
      <c r="X178" s="192">
        <f t="shared" si="5"/>
        <v>120.18381751532749</v>
      </c>
    </row>
    <row r="179" spans="1:24" ht="40.5" customHeight="1" thickBot="1">
      <c r="A179" s="39"/>
      <c r="B179" s="362" t="s">
        <v>115</v>
      </c>
      <c r="C179" s="363"/>
      <c r="D179" s="163">
        <v>14223813.000000002</v>
      </c>
      <c r="E179" s="163">
        <v>15051943.6436</v>
      </c>
      <c r="F179" s="163">
        <v>17105867</v>
      </c>
      <c r="G179" s="163">
        <v>15418572</v>
      </c>
      <c r="H179" s="163">
        <v>20094119</v>
      </c>
      <c r="I179" s="163">
        <v>20703352</v>
      </c>
      <c r="J179" s="163">
        <v>21731623</v>
      </c>
      <c r="K179" s="163">
        <v>24850920</v>
      </c>
      <c r="L179" s="163">
        <v>26658382</v>
      </c>
      <c r="M179" s="163">
        <v>30470617</v>
      </c>
      <c r="N179" s="163">
        <v>31136968</v>
      </c>
      <c r="O179" s="163">
        <v>32585262</v>
      </c>
      <c r="P179" s="163">
        <v>23122163</v>
      </c>
      <c r="Q179" s="163">
        <v>18238740</v>
      </c>
      <c r="R179" s="163">
        <v>19743981</v>
      </c>
      <c r="S179" s="163">
        <v>19631868</v>
      </c>
      <c r="T179" s="163">
        <v>22420213</v>
      </c>
      <c r="U179" s="163">
        <v>20888435</v>
      </c>
      <c r="V179" s="163">
        <f>SUM(D179:I179)</f>
        <v>102597666.6436</v>
      </c>
      <c r="W179" s="163">
        <f>SUM(P179:U179)</f>
        <v>124045400</v>
      </c>
      <c r="X179" s="163">
        <f t="shared" si="5"/>
        <v>20.904698964455346</v>
      </c>
    </row>
    <row r="180" spans="1:24" ht="20.100000000000001" customHeight="1" thickBot="1">
      <c r="A180" s="39"/>
      <c r="B180" s="266"/>
      <c r="C180" s="267" t="s">
        <v>113</v>
      </c>
      <c r="D180" s="153">
        <v>3673780.6192000001</v>
      </c>
      <c r="E180" s="153">
        <v>3812810.6436000001</v>
      </c>
      <c r="F180" s="153">
        <v>4478287.3271000003</v>
      </c>
      <c r="G180" s="153">
        <v>5514878.1915999996</v>
      </c>
      <c r="H180" s="153">
        <v>6314703.5255000005</v>
      </c>
      <c r="I180" s="153">
        <v>7106340.2015000004</v>
      </c>
      <c r="J180" s="153">
        <v>8134903.2936000004</v>
      </c>
      <c r="K180" s="153">
        <v>9760878.8687999994</v>
      </c>
      <c r="L180" s="153">
        <v>11454843.802999999</v>
      </c>
      <c r="M180" s="153">
        <v>13891683.6873</v>
      </c>
      <c r="N180" s="153">
        <v>15251573.136</v>
      </c>
      <c r="O180" s="153">
        <v>17341352.236099999</v>
      </c>
      <c r="P180" s="153">
        <v>8615410.5527999997</v>
      </c>
      <c r="Q180" s="153">
        <v>8383338</v>
      </c>
      <c r="R180" s="153">
        <v>10086474</v>
      </c>
      <c r="S180" s="153">
        <v>9930712</v>
      </c>
      <c r="T180" s="153">
        <v>12361890</v>
      </c>
      <c r="U180" s="153">
        <v>12930622</v>
      </c>
      <c r="V180" s="153">
        <f>SUM(D180:I180)</f>
        <v>30900800.508500002</v>
      </c>
      <c r="W180" s="153">
        <f>SUM(P180:U180)</f>
        <v>62308446.5528</v>
      </c>
      <c r="X180" s="153">
        <f t="shared" si="5"/>
        <v>101.640234322281</v>
      </c>
    </row>
    <row r="181" spans="1:24" ht="20.100000000000001" customHeight="1" thickBot="1">
      <c r="A181" s="39"/>
      <c r="B181" s="268" t="s">
        <v>116</v>
      </c>
      <c r="C181" s="269"/>
      <c r="D181" s="153">
        <v>251773</v>
      </c>
      <c r="E181" s="153">
        <v>248487</v>
      </c>
      <c r="F181" s="153">
        <v>262358</v>
      </c>
      <c r="G181" s="153">
        <v>277659</v>
      </c>
      <c r="H181" s="153">
        <v>258460</v>
      </c>
      <c r="I181" s="153">
        <v>243833</v>
      </c>
      <c r="J181" s="153">
        <v>234809</v>
      </c>
      <c r="K181" s="153">
        <v>247519</v>
      </c>
      <c r="L181" s="153">
        <v>247054</v>
      </c>
      <c r="M181" s="153">
        <v>279275</v>
      </c>
      <c r="N181" s="153">
        <v>305558</v>
      </c>
      <c r="O181" s="153">
        <v>329139</v>
      </c>
      <c r="P181" s="153">
        <v>341667</v>
      </c>
      <c r="Q181" s="153">
        <v>1115840</v>
      </c>
      <c r="R181" s="153">
        <v>1268259</v>
      </c>
      <c r="S181" s="153">
        <v>1328449</v>
      </c>
      <c r="T181" s="153">
        <v>1441807</v>
      </c>
      <c r="U181" s="153">
        <v>1389599</v>
      </c>
      <c r="V181" s="153">
        <f>SUM(D181:I181)</f>
        <v>1542570</v>
      </c>
      <c r="W181" s="153">
        <f>SUM(P181:U181)</f>
        <v>6885621</v>
      </c>
      <c r="X181" s="153">
        <f t="shared" si="5"/>
        <v>346.37332503549271</v>
      </c>
    </row>
    <row r="182" spans="1:24" ht="20.100000000000001" customHeight="1" thickBot="1">
      <c r="A182" s="39"/>
      <c r="B182" s="268" t="s">
        <v>119</v>
      </c>
      <c r="C182" s="269"/>
      <c r="D182" s="153">
        <v>1487975</v>
      </c>
      <c r="E182" s="153">
        <v>1518921</v>
      </c>
      <c r="F182" s="153">
        <v>1754503</v>
      </c>
      <c r="G182" s="153">
        <v>1931526</v>
      </c>
      <c r="H182" s="153">
        <v>2181619</v>
      </c>
      <c r="I182" s="153">
        <v>2373084</v>
      </c>
      <c r="J182" s="153">
        <v>2338472</v>
      </c>
      <c r="K182" s="153">
        <v>3045615</v>
      </c>
      <c r="L182" s="153">
        <v>3395253</v>
      </c>
      <c r="M182" s="153">
        <v>3978258</v>
      </c>
      <c r="N182" s="153">
        <v>4251211</v>
      </c>
      <c r="O182" s="153">
        <v>4712824</v>
      </c>
      <c r="P182" s="153">
        <v>13900354</v>
      </c>
      <c r="Q182" s="153">
        <v>15031860</v>
      </c>
      <c r="R182" s="153">
        <v>17131584</v>
      </c>
      <c r="S182" s="153">
        <v>18311228</v>
      </c>
      <c r="T182" s="153">
        <v>21404763</v>
      </c>
      <c r="U182" s="153">
        <v>21511375</v>
      </c>
      <c r="V182" s="153">
        <f>SUM(D182:I182)</f>
        <v>11247628</v>
      </c>
      <c r="W182" s="153">
        <f>SUM(P182:U182)</f>
        <v>107291164</v>
      </c>
      <c r="X182" s="153">
        <f t="shared" si="5"/>
        <v>853.90036014704617</v>
      </c>
    </row>
    <row r="183" spans="1:24" ht="20.100000000000001" customHeight="1" thickBot="1">
      <c r="A183" s="39"/>
      <c r="B183" s="268"/>
      <c r="C183" s="267" t="s">
        <v>113</v>
      </c>
      <c r="D183" s="153">
        <v>1087810.3322999999</v>
      </c>
      <c r="E183" s="153">
        <v>1104954.5739</v>
      </c>
      <c r="F183" s="153">
        <v>1275691.51</v>
      </c>
      <c r="G183" s="153">
        <v>1434221.9669999999</v>
      </c>
      <c r="H183" s="153">
        <v>1657107.7148</v>
      </c>
      <c r="I183" s="153">
        <v>1838228.0674999999</v>
      </c>
      <c r="J183" s="153">
        <v>1787937.743</v>
      </c>
      <c r="K183" s="153">
        <v>2451206.335</v>
      </c>
      <c r="L183" s="153">
        <v>2775540.804</v>
      </c>
      <c r="M183" s="153">
        <v>3260773.4435000001</v>
      </c>
      <c r="N183" s="153">
        <v>3557016.6009999998</v>
      </c>
      <c r="O183" s="153">
        <v>3993696.7549999999</v>
      </c>
      <c r="P183" s="153">
        <v>13217177.333799999</v>
      </c>
      <c r="Q183" s="153">
        <v>14370168</v>
      </c>
      <c r="R183" s="153">
        <v>16471111</v>
      </c>
      <c r="S183" s="153">
        <v>17794045</v>
      </c>
      <c r="T183" s="153">
        <v>17437746</v>
      </c>
      <c r="U183" s="153">
        <v>21030427</v>
      </c>
      <c r="V183" s="153">
        <f>SUM(D183:I183)</f>
        <v>8398014.1655000001</v>
      </c>
      <c r="W183" s="153">
        <f>SUM(P183:U183)</f>
        <v>100320674.3338</v>
      </c>
      <c r="X183" s="153">
        <f t="shared" si="5"/>
        <v>1094.5761504657705</v>
      </c>
    </row>
    <row r="184" spans="1:24" ht="20.100000000000001" customHeight="1" thickBot="1">
      <c r="A184" s="39"/>
      <c r="B184" s="362" t="s">
        <v>117</v>
      </c>
      <c r="C184" s="363"/>
      <c r="D184" s="163">
        <v>0</v>
      </c>
      <c r="E184" s="163">
        <v>0</v>
      </c>
      <c r="F184" s="163">
        <v>0</v>
      </c>
      <c r="G184" s="163">
        <v>0</v>
      </c>
      <c r="H184" s="163">
        <v>0</v>
      </c>
      <c r="I184" s="163">
        <v>0</v>
      </c>
      <c r="J184" s="163">
        <v>0</v>
      </c>
      <c r="K184" s="163">
        <v>0</v>
      </c>
      <c r="L184" s="163">
        <v>214</v>
      </c>
      <c r="M184" s="163">
        <v>279</v>
      </c>
      <c r="N184" s="163">
        <v>376</v>
      </c>
      <c r="O184" s="163">
        <v>664</v>
      </c>
      <c r="P184" s="163">
        <v>713</v>
      </c>
      <c r="Q184" s="163">
        <v>913</v>
      </c>
      <c r="R184" s="163">
        <v>1272</v>
      </c>
      <c r="S184" s="163">
        <v>1217</v>
      </c>
      <c r="T184" s="163">
        <v>1316</v>
      </c>
      <c r="U184" s="163">
        <v>1562</v>
      </c>
      <c r="V184" s="163">
        <f>SUM(D184:I184)</f>
        <v>0</v>
      </c>
      <c r="W184" s="163">
        <f>SUM(P184:U184)</f>
        <v>6993</v>
      </c>
      <c r="X184" s="163"/>
    </row>
    <row r="185" spans="1:24" ht="20.100000000000001" customHeight="1" thickBot="1">
      <c r="A185" s="39"/>
      <c r="B185" s="270" t="s">
        <v>118</v>
      </c>
      <c r="C185" s="271"/>
      <c r="D185" s="162">
        <v>1489307</v>
      </c>
      <c r="E185" s="162">
        <v>1521652</v>
      </c>
      <c r="F185" s="162">
        <v>1670435</v>
      </c>
      <c r="G185" s="162">
        <v>1586487</v>
      </c>
      <c r="H185" s="162">
        <v>1730121</v>
      </c>
      <c r="I185" s="162">
        <v>1844193</v>
      </c>
      <c r="J185" s="162">
        <v>2415554</v>
      </c>
      <c r="K185" s="162">
        <v>3110946</v>
      </c>
      <c r="L185" s="162">
        <v>3408274</v>
      </c>
      <c r="M185" s="162">
        <v>3823943</v>
      </c>
      <c r="N185" s="162">
        <v>4137555</v>
      </c>
      <c r="O185" s="162">
        <v>4685299</v>
      </c>
      <c r="P185" s="162">
        <v>4916347</v>
      </c>
      <c r="Q185" s="162">
        <v>5484928</v>
      </c>
      <c r="R185" s="162">
        <v>5869842</v>
      </c>
      <c r="S185" s="162">
        <v>6408546</v>
      </c>
      <c r="T185" s="162">
        <v>7090373</v>
      </c>
      <c r="U185" s="162">
        <v>7737112</v>
      </c>
      <c r="V185" s="162">
        <f>SUM(D185:I185)</f>
        <v>9842195</v>
      </c>
      <c r="W185" s="162">
        <f>SUM(P185:U185)</f>
        <v>37507148</v>
      </c>
      <c r="X185" s="162">
        <f>+((W185-V185)/V185)*100</f>
        <v>281.08519491840997</v>
      </c>
    </row>
    <row r="186" spans="1:24" ht="15.75" customHeight="1" thickBot="1">
      <c r="A186" s="39"/>
      <c r="B186" s="268"/>
      <c r="C186" s="267" t="s">
        <v>113</v>
      </c>
      <c r="D186" s="163">
        <v>0</v>
      </c>
      <c r="E186" s="163">
        <v>0</v>
      </c>
      <c r="F186" s="163">
        <v>0</v>
      </c>
      <c r="G186" s="163">
        <v>0</v>
      </c>
      <c r="H186" s="163">
        <v>0</v>
      </c>
      <c r="I186" s="163">
        <v>0</v>
      </c>
      <c r="J186" s="163">
        <v>0</v>
      </c>
      <c r="K186" s="163">
        <v>408</v>
      </c>
      <c r="L186" s="163">
        <v>344</v>
      </c>
      <c r="M186" s="163">
        <v>1563</v>
      </c>
      <c r="N186" s="163">
        <v>2913</v>
      </c>
      <c r="O186" s="163">
        <v>3563</v>
      </c>
      <c r="P186" s="163">
        <v>5188</v>
      </c>
      <c r="Q186" s="163">
        <v>4924</v>
      </c>
      <c r="R186" s="163">
        <v>183069</v>
      </c>
      <c r="S186" s="163">
        <v>250991</v>
      </c>
      <c r="T186" s="163">
        <v>323276</v>
      </c>
      <c r="U186" s="163">
        <v>348818</v>
      </c>
      <c r="V186" s="163">
        <f>SUM(D186:I186)</f>
        <v>0</v>
      </c>
      <c r="W186" s="163">
        <f>SUM(P186:U186)</f>
        <v>1116266</v>
      </c>
      <c r="X186" s="163"/>
    </row>
    <row r="187" spans="1:24" ht="20.100000000000001" customHeight="1" thickBot="1">
      <c r="A187" s="39"/>
      <c r="B187" s="70"/>
      <c r="C187" s="31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0"/>
      <c r="W187" s="110"/>
      <c r="X187" s="110"/>
    </row>
    <row r="188" spans="1:24" ht="20.100000000000001" customHeight="1" thickBot="1">
      <c r="A188" s="39"/>
      <c r="B188" s="268" t="s">
        <v>69</v>
      </c>
      <c r="C188" s="269"/>
      <c r="D188" s="124">
        <v>2833545</v>
      </c>
      <c r="E188" s="124">
        <v>2955510</v>
      </c>
      <c r="F188" s="124">
        <v>2995959</v>
      </c>
      <c r="G188" s="124">
        <v>3116222</v>
      </c>
      <c r="H188" s="124">
        <v>3245704</v>
      </c>
      <c r="I188" s="124">
        <v>3304198</v>
      </c>
      <c r="J188" s="124">
        <v>3430742</v>
      </c>
      <c r="K188" s="124">
        <v>3610338</v>
      </c>
      <c r="L188" s="124">
        <v>3769038</v>
      </c>
      <c r="M188" s="124">
        <v>3959837</v>
      </c>
      <c r="N188" s="124">
        <v>4131889</v>
      </c>
      <c r="O188" s="124">
        <v>4355155</v>
      </c>
      <c r="P188" s="124">
        <v>4575621</v>
      </c>
      <c r="Q188" s="124">
        <v>4773438</v>
      </c>
      <c r="R188" s="124">
        <v>4991960</v>
      </c>
      <c r="S188" s="124">
        <v>5165957</v>
      </c>
      <c r="T188" s="124">
        <v>5358994</v>
      </c>
      <c r="U188" s="124">
        <v>5538567</v>
      </c>
      <c r="V188" s="148">
        <f>+I188</f>
        <v>3304198</v>
      </c>
      <c r="W188" s="148">
        <f>+U188</f>
        <v>5538567</v>
      </c>
      <c r="X188" s="148">
        <f t="shared" si="5"/>
        <v>67.622127971749876</v>
      </c>
    </row>
    <row r="189" spans="1:24" ht="20.100000000000001" customHeight="1">
      <c r="A189" s="39"/>
      <c r="B189" s="88"/>
      <c r="C189" s="90"/>
      <c r="D189" s="15"/>
      <c r="E189" s="15"/>
      <c r="F189" s="15"/>
      <c r="G189" s="15"/>
      <c r="H189" s="15"/>
      <c r="I189" s="15"/>
      <c r="J189" s="15"/>
      <c r="K189" s="15"/>
      <c r="L189" s="15"/>
      <c r="M189" s="114"/>
      <c r="N189" s="114"/>
      <c r="O189" s="114"/>
      <c r="P189" s="114"/>
      <c r="Q189" s="114"/>
      <c r="R189" s="114"/>
      <c r="S189" s="114"/>
      <c r="T189" s="114"/>
      <c r="U189" s="114"/>
      <c r="V189" s="110"/>
      <c r="W189" s="110"/>
      <c r="X189" s="110"/>
    </row>
    <row r="190" spans="1:24" ht="20.100000000000001" customHeight="1">
      <c r="B190" s="70"/>
      <c r="D190" s="168"/>
      <c r="E190" s="168"/>
      <c r="F190" s="168"/>
      <c r="G190" s="168"/>
      <c r="H190" s="168"/>
      <c r="I190" s="168"/>
      <c r="J190" s="168"/>
      <c r="K190" s="168"/>
      <c r="L190" s="168"/>
      <c r="M190" s="114"/>
      <c r="N190" s="114"/>
      <c r="O190" s="114"/>
      <c r="P190" s="114"/>
      <c r="Q190" s="114"/>
      <c r="R190" s="114"/>
      <c r="S190" s="114"/>
      <c r="T190" s="114"/>
      <c r="U190" s="114"/>
      <c r="V190" s="110"/>
      <c r="W190" s="110"/>
      <c r="X190" s="300"/>
    </row>
    <row r="191" spans="1:24" s="241" customFormat="1" ht="20.100000000000001" customHeight="1" thickBot="1">
      <c r="A191" s="236"/>
      <c r="B191" s="235" t="s">
        <v>63</v>
      </c>
      <c r="C191" s="237"/>
      <c r="D191" s="238"/>
      <c r="E191" s="238"/>
      <c r="F191" s="238"/>
      <c r="G191" s="238"/>
      <c r="H191" s="238"/>
      <c r="I191" s="238"/>
      <c r="J191" s="238"/>
      <c r="K191" s="238"/>
      <c r="L191" s="238"/>
      <c r="M191" s="239"/>
      <c r="N191" s="239"/>
      <c r="O191" s="239"/>
      <c r="P191" s="239"/>
      <c r="Q191" s="239"/>
      <c r="R191" s="239"/>
      <c r="S191" s="239"/>
      <c r="T191" s="239"/>
      <c r="U191" s="239"/>
      <c r="V191" s="240"/>
      <c r="W191" s="240"/>
      <c r="X191" s="240"/>
    </row>
    <row r="192" spans="1:24" ht="20.100000000000001" customHeight="1">
      <c r="B192" s="71" t="s">
        <v>13</v>
      </c>
      <c r="C192" s="35"/>
      <c r="D192" s="253">
        <v>39135.757841070001</v>
      </c>
      <c r="E192" s="253">
        <v>34899.442097424027</v>
      </c>
      <c r="F192" s="253">
        <v>41551.936996677192</v>
      </c>
      <c r="G192" s="253">
        <v>50162.271715888361</v>
      </c>
      <c r="H192" s="253">
        <v>37589.439934652422</v>
      </c>
      <c r="I192" s="253">
        <v>37710.362095880198</v>
      </c>
      <c r="J192" s="253">
        <v>45806.611638648166</v>
      </c>
      <c r="K192" s="253">
        <v>43168.033298753609</v>
      </c>
      <c r="L192" s="253">
        <v>40393.995869606581</v>
      </c>
      <c r="M192" s="253">
        <v>43129.173975689395</v>
      </c>
      <c r="N192" s="253">
        <v>42180.992701694595</v>
      </c>
      <c r="O192" s="253">
        <v>54564.134336270567</v>
      </c>
      <c r="P192" s="290">
        <v>46154.855205373773</v>
      </c>
      <c r="Q192" s="253">
        <v>40435.52564846872</v>
      </c>
      <c r="R192" s="253">
        <f>+R15</f>
        <v>43764.142180058057</v>
      </c>
      <c r="S192" s="253">
        <f>+S15</f>
        <v>57864.747395161845</v>
      </c>
      <c r="T192" s="253">
        <f>+T15</f>
        <v>50866.912296812836</v>
      </c>
      <c r="U192" s="253">
        <f>+U15</f>
        <v>43816.345337697392</v>
      </c>
      <c r="V192" s="253">
        <f>SUM(D192:I192)</f>
        <v>241049.2106815922</v>
      </c>
      <c r="W192" s="253">
        <f>SUM(P192:U192)</f>
        <v>282902.52806357259</v>
      </c>
      <c r="X192" s="291">
        <f>+((W192-V192)/V192)*100</f>
        <v>17.362976324890546</v>
      </c>
    </row>
    <row r="193" spans="1:24" ht="20.100000000000001" customHeight="1">
      <c r="B193" s="72"/>
      <c r="C193" s="36" t="s">
        <v>53</v>
      </c>
      <c r="D193" s="254">
        <v>39135.757841070001</v>
      </c>
      <c r="E193" s="254">
        <v>34899.442097424027</v>
      </c>
      <c r="F193" s="254">
        <v>41551.936996677192</v>
      </c>
      <c r="G193" s="254">
        <v>50162.271715888361</v>
      </c>
      <c r="H193" s="254">
        <v>37589.439934652422</v>
      </c>
      <c r="I193" s="254">
        <v>37710.362095880198</v>
      </c>
      <c r="J193" s="254">
        <v>45806.611638648166</v>
      </c>
      <c r="K193" s="254">
        <v>43168.033298753609</v>
      </c>
      <c r="L193" s="254">
        <v>40393.995869606581</v>
      </c>
      <c r="M193" s="254">
        <v>43129.173975689395</v>
      </c>
      <c r="N193" s="254">
        <v>42180.992701694595</v>
      </c>
      <c r="O193" s="254">
        <v>54564.134336270567</v>
      </c>
      <c r="P193" s="292">
        <v>46154.855205373773</v>
      </c>
      <c r="Q193" s="254">
        <v>40435.52564846872</v>
      </c>
      <c r="R193" s="254">
        <f>+R15</f>
        <v>43764.142180058057</v>
      </c>
      <c r="S193" s="254">
        <f>+S15</f>
        <v>57864.747395161845</v>
      </c>
      <c r="T193" s="254">
        <f>+T15</f>
        <v>50866.912296812836</v>
      </c>
      <c r="U193" s="254">
        <f>+U15</f>
        <v>43816.345337697392</v>
      </c>
      <c r="V193" s="254">
        <f>SUM(D193:I193)</f>
        <v>241049.2106815922</v>
      </c>
      <c r="W193" s="254">
        <f>SUM(P193:U193)</f>
        <v>282902.52806357259</v>
      </c>
      <c r="X193" s="297">
        <f t="shared" ref="X193:X207" si="8">+((W193-V193)/V193)*100</f>
        <v>17.362976324890546</v>
      </c>
    </row>
    <row r="194" spans="1:24" ht="12.75">
      <c r="B194" s="72" t="s">
        <v>125</v>
      </c>
      <c r="C194" s="36"/>
      <c r="D194" s="255">
        <v>70016.677305788748</v>
      </c>
      <c r="E194" s="255">
        <v>67857.389040770388</v>
      </c>
      <c r="F194" s="255">
        <v>71300.941620377213</v>
      </c>
      <c r="G194" s="255">
        <v>82632.392350407012</v>
      </c>
      <c r="H194" s="255">
        <v>78382.959225674858</v>
      </c>
      <c r="I194" s="255">
        <v>77053.989091740354</v>
      </c>
      <c r="J194" s="255">
        <v>84863.608212326479</v>
      </c>
      <c r="K194" s="255">
        <v>85711.544385369561</v>
      </c>
      <c r="L194" s="255">
        <v>83052.847372102638</v>
      </c>
      <c r="M194" s="255">
        <v>87565.818314813121</v>
      </c>
      <c r="N194" s="255">
        <v>88602.954692719213</v>
      </c>
      <c r="O194" s="255">
        <v>107774.68673526029</v>
      </c>
      <c r="P194" s="293">
        <v>88929.044752763904</v>
      </c>
      <c r="Q194" s="255">
        <v>87841.111792561962</v>
      </c>
      <c r="R194" s="255">
        <f>SUM(R195:R198)</f>
        <v>96264.460268559313</v>
      </c>
      <c r="S194" s="255">
        <f>SUM(S195:S198)</f>
        <v>112684.52258418984</v>
      </c>
      <c r="T194" s="255">
        <f>SUM(T195:T198)</f>
        <v>123956.95662614706</v>
      </c>
      <c r="U194" s="255">
        <f>SUM(U195:U198)</f>
        <v>146850.02859638145</v>
      </c>
      <c r="V194" s="255">
        <f>SUM(V195:V198)</f>
        <v>447244.34863475856</v>
      </c>
      <c r="W194" s="255">
        <f>SUM(W195:W198)</f>
        <v>656526.12462060363</v>
      </c>
      <c r="X194" s="301">
        <f>+((W194-V194)/V194)*100</f>
        <v>46.793609941565684</v>
      </c>
    </row>
    <row r="195" spans="1:24" ht="12.75">
      <c r="B195" s="72"/>
      <c r="C195" s="75" t="s">
        <v>127</v>
      </c>
      <c r="D195" s="256">
        <v>57308.471518318001</v>
      </c>
      <c r="E195" s="256">
        <v>55617.933322546814</v>
      </c>
      <c r="F195" s="256">
        <v>58357.924222606249</v>
      </c>
      <c r="G195" s="256">
        <v>67514.130797302583</v>
      </c>
      <c r="H195" s="256">
        <v>64819.910414678365</v>
      </c>
      <c r="I195" s="256">
        <v>63848.885463887476</v>
      </c>
      <c r="J195" s="256">
        <v>70093.591933342599</v>
      </c>
      <c r="K195" s="256">
        <v>71690.93001976519</v>
      </c>
      <c r="L195" s="256">
        <v>68504.68877545587</v>
      </c>
      <c r="M195" s="256">
        <v>72027.505248478599</v>
      </c>
      <c r="N195" s="256">
        <v>73741.236307975647</v>
      </c>
      <c r="O195" s="256">
        <v>88503.97315874623</v>
      </c>
      <c r="P195" s="309">
        <v>73800.073248525194</v>
      </c>
      <c r="Q195" s="256">
        <v>72216.139452831194</v>
      </c>
      <c r="R195" s="256">
        <f>+R76+R86+R91</f>
        <v>79394.57560293682</v>
      </c>
      <c r="S195" s="256">
        <f>+S76+S86+S91</f>
        <v>93127.907643244806</v>
      </c>
      <c r="T195" s="256">
        <f>+T76+T86+T91</f>
        <v>101721.8576804231</v>
      </c>
      <c r="U195" s="256">
        <f>+U76+U86+U91</f>
        <v>102776.13971568261</v>
      </c>
      <c r="V195" s="257">
        <f>SUM(D195:I195)</f>
        <v>367467.25573933951</v>
      </c>
      <c r="W195" s="257">
        <f>SUM(P195:U195)</f>
        <v>523036.69334364368</v>
      </c>
      <c r="X195" s="296">
        <f>+((W195-V195)/V195)*100</f>
        <v>42.335591858735931</v>
      </c>
    </row>
    <row r="196" spans="1:24" s="38" customFormat="1" ht="12.75">
      <c r="A196" s="39"/>
      <c r="B196" s="72"/>
      <c r="C196" s="75" t="s">
        <v>54</v>
      </c>
      <c r="D196" s="256">
        <v>9079.5248550326105</v>
      </c>
      <c r="E196" s="256">
        <v>8820.0158670774126</v>
      </c>
      <c r="F196" s="256">
        <v>9553.5601575657984</v>
      </c>
      <c r="G196" s="256">
        <v>11570.488293344795</v>
      </c>
      <c r="H196" s="256">
        <v>10060.418172839185</v>
      </c>
      <c r="I196" s="256">
        <v>9676.2882211592041</v>
      </c>
      <c r="J196" s="256">
        <v>10896.43182387321</v>
      </c>
      <c r="K196" s="256">
        <v>10161.135811998012</v>
      </c>
      <c r="L196" s="256">
        <v>10546.711303353</v>
      </c>
      <c r="M196" s="257">
        <v>11371.294200123406</v>
      </c>
      <c r="N196" s="257">
        <v>10454.680924049007</v>
      </c>
      <c r="O196" s="257">
        <v>13740.679737009785</v>
      </c>
      <c r="P196" s="294">
        <v>10004.139211106802</v>
      </c>
      <c r="Q196" s="256">
        <v>10469.986397161008</v>
      </c>
      <c r="R196" s="256">
        <f>+R111+R116</f>
        <v>11348.196569699401</v>
      </c>
      <c r="S196" s="256">
        <f>+S111+S116</f>
        <v>14317.154336704996</v>
      </c>
      <c r="T196" s="256">
        <f>+T111+T116</f>
        <v>16000.319987694016</v>
      </c>
      <c r="U196" s="256">
        <f>+U111+U116</f>
        <v>37720.012723482621</v>
      </c>
      <c r="V196" s="257">
        <f>SUM(D196:I196)</f>
        <v>58760.295567019013</v>
      </c>
      <c r="W196" s="257">
        <f>SUM(P196:U196)</f>
        <v>99859.809225848847</v>
      </c>
      <c r="X196" s="296">
        <f>+((W196-V196)/V196)*100</f>
        <v>69.944361685440825</v>
      </c>
    </row>
    <row r="197" spans="1:24" ht="12.75">
      <c r="B197" s="72"/>
      <c r="C197" s="36" t="s">
        <v>55</v>
      </c>
      <c r="D197" s="256">
        <v>2161.7425942811101</v>
      </c>
      <c r="E197" s="256">
        <v>2040.1528663583451</v>
      </c>
      <c r="F197" s="256">
        <v>1898.7889795633973</v>
      </c>
      <c r="G197" s="256">
        <v>1783.7338620623345</v>
      </c>
      <c r="H197" s="256">
        <v>1662.0534095237963</v>
      </c>
      <c r="I197" s="256">
        <v>1578.5636837242043</v>
      </c>
      <c r="J197" s="256">
        <v>1703.1436477100881</v>
      </c>
      <c r="K197" s="256">
        <v>1491.7253282346503</v>
      </c>
      <c r="L197" s="256">
        <v>1281.9650907915934</v>
      </c>
      <c r="M197" s="257">
        <v>1213.8448007075281</v>
      </c>
      <c r="N197" s="257">
        <v>1153.1632876389408</v>
      </c>
      <c r="O197" s="257">
        <v>1385.2705349415794</v>
      </c>
      <c r="P197" s="294">
        <v>1182.7983115691886</v>
      </c>
      <c r="Q197" s="256">
        <v>993.93072421463512</v>
      </c>
      <c r="R197" s="256">
        <f>+R129+R134</f>
        <v>1005.8428335554224</v>
      </c>
      <c r="S197" s="256">
        <f>+S129+S134</f>
        <v>894.26901129335909</v>
      </c>
      <c r="T197" s="256">
        <f>+T129+T134</f>
        <v>965.45787767921001</v>
      </c>
      <c r="U197" s="256">
        <f>+U129+U134</f>
        <v>912.25569507462842</v>
      </c>
      <c r="V197" s="257">
        <f>SUM(D197:I197)</f>
        <v>11125.035395513187</v>
      </c>
      <c r="W197" s="257">
        <f>SUM(P197:U197)</f>
        <v>5954.554453386444</v>
      </c>
      <c r="X197" s="296">
        <f>+((W197-V197)/V197)*100</f>
        <v>-46.476085318452455</v>
      </c>
    </row>
    <row r="198" spans="1:24" ht="13.5" thickBot="1">
      <c r="B198" s="72"/>
      <c r="C198" s="36" t="s">
        <v>56</v>
      </c>
      <c r="D198" s="310">
        <v>1466.9383381570137</v>
      </c>
      <c r="E198" s="310">
        <v>1379.286984787821</v>
      </c>
      <c r="F198" s="310">
        <v>1490.6682606417705</v>
      </c>
      <c r="G198" s="310">
        <v>1764.0393976972932</v>
      </c>
      <c r="H198" s="310">
        <v>1840.5772286335075</v>
      </c>
      <c r="I198" s="310">
        <v>1950.2517229694643</v>
      </c>
      <c r="J198" s="310">
        <v>2170.4408074005773</v>
      </c>
      <c r="K198" s="310">
        <v>2367.7532253717136</v>
      </c>
      <c r="L198" s="310">
        <v>2719.4822025021645</v>
      </c>
      <c r="M198" s="310">
        <v>2953.1740655035851</v>
      </c>
      <c r="N198" s="310">
        <v>3253.8741730556158</v>
      </c>
      <c r="O198" s="310">
        <v>4144.7633045626962</v>
      </c>
      <c r="P198" s="311">
        <v>3942.0339815627258</v>
      </c>
      <c r="Q198" s="310">
        <v>4161.055218355139</v>
      </c>
      <c r="R198" s="310">
        <f>+R160</f>
        <v>4515.8452623676749</v>
      </c>
      <c r="S198" s="310">
        <f>+S160</f>
        <v>4345.1915929466777</v>
      </c>
      <c r="T198" s="310">
        <f>+T160</f>
        <v>5269.3210803507391</v>
      </c>
      <c r="U198" s="310">
        <f>+U160</f>
        <v>5441.6204621416118</v>
      </c>
      <c r="V198" s="257">
        <f>SUM(D198:I198)</f>
        <v>9891.7619328868714</v>
      </c>
      <c r="W198" s="312">
        <f>SUM(P198:U198)</f>
        <v>27675.067597724566</v>
      </c>
      <c r="X198" s="313">
        <f>+((W198-V198)/V198)*100</f>
        <v>179.77894924577615</v>
      </c>
    </row>
    <row r="199" spans="1:24" ht="13.5" thickBot="1">
      <c r="B199" s="258" t="s">
        <v>57</v>
      </c>
      <c r="C199" s="259"/>
      <c r="D199" s="260">
        <v>109152.43514685874</v>
      </c>
      <c r="E199" s="260">
        <v>102756.83113819442</v>
      </c>
      <c r="F199" s="260">
        <v>112852.8786170544</v>
      </c>
      <c r="G199" s="260">
        <v>132794.66406629537</v>
      </c>
      <c r="H199" s="260">
        <v>115972.39916032727</v>
      </c>
      <c r="I199" s="260">
        <v>114764.35118762054</v>
      </c>
      <c r="J199" s="260">
        <v>130670.21985097465</v>
      </c>
      <c r="K199" s="260">
        <v>128879.57768412317</v>
      </c>
      <c r="L199" s="260">
        <v>123446.84324170923</v>
      </c>
      <c r="M199" s="260">
        <v>130694.99229050252</v>
      </c>
      <c r="N199" s="260">
        <v>130783.94739441382</v>
      </c>
      <c r="O199" s="260">
        <v>162338.82107153087</v>
      </c>
      <c r="P199" s="295">
        <v>135083.899958138</v>
      </c>
      <c r="Q199" s="260">
        <f t="shared" ref="Q199:U199" si="9">+Q192+Q194</f>
        <v>128276.63744103067</v>
      </c>
      <c r="R199" s="260">
        <f t="shared" si="9"/>
        <v>140028.60244861737</v>
      </c>
      <c r="S199" s="260">
        <f t="shared" si="9"/>
        <v>170549.26997935167</v>
      </c>
      <c r="T199" s="260">
        <f t="shared" si="9"/>
        <v>174823.8689229599</v>
      </c>
      <c r="U199" s="260">
        <f t="shared" si="9"/>
        <v>190666.37393407885</v>
      </c>
      <c r="V199" s="260">
        <f>+V192+V194</f>
        <v>688293.55931635073</v>
      </c>
      <c r="W199" s="260">
        <f>+W192+W194</f>
        <v>939428.65268417622</v>
      </c>
      <c r="X199" s="298">
        <f>+((W199-V199)/V199)*100</f>
        <v>36.486625505731311</v>
      </c>
    </row>
    <row r="200" spans="1:24" s="248" customFormat="1" ht="18">
      <c r="A200" s="244"/>
      <c r="B200" s="245"/>
      <c r="C200" s="246"/>
      <c r="D200" s="247"/>
      <c r="E200" s="247"/>
      <c r="F200" s="247"/>
      <c r="G200" s="247"/>
      <c r="H200" s="247"/>
      <c r="I200" s="247"/>
      <c r="J200" s="247"/>
      <c r="K200" s="247"/>
      <c r="L200" s="247"/>
      <c r="M200" s="247"/>
      <c r="N200" s="247"/>
      <c r="O200" s="247"/>
      <c r="P200" s="302"/>
      <c r="Q200" s="302"/>
      <c r="R200" s="302"/>
      <c r="S200" s="302"/>
      <c r="T200" s="302"/>
      <c r="U200" s="302"/>
      <c r="V200" s="302"/>
      <c r="W200" s="302"/>
      <c r="X200" s="299"/>
    </row>
    <row r="201" spans="1:24" s="243" customFormat="1" ht="20.100000000000001" customHeight="1">
      <c r="A201" s="242"/>
      <c r="B201" s="249"/>
      <c r="C201" s="250"/>
      <c r="D201" s="251"/>
      <c r="E201" s="251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302"/>
      <c r="Q201" s="302"/>
      <c r="R201" s="302"/>
      <c r="S201" s="302"/>
      <c r="T201" s="302"/>
      <c r="U201" s="302"/>
      <c r="V201" s="251"/>
      <c r="W201" s="251"/>
      <c r="X201" s="251"/>
    </row>
    <row r="202" spans="1:24" s="241" customFormat="1" ht="20.100000000000001" customHeight="1" thickBot="1">
      <c r="A202" s="236"/>
      <c r="B202" s="235" t="s">
        <v>64</v>
      </c>
      <c r="C202" s="237"/>
      <c r="D202" s="238"/>
      <c r="E202" s="238"/>
      <c r="F202" s="238"/>
      <c r="G202" s="238"/>
      <c r="H202" s="238"/>
      <c r="I202" s="238"/>
      <c r="J202" s="238"/>
      <c r="K202" s="238"/>
      <c r="L202" s="238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</row>
    <row r="203" spans="1:24" ht="20.100000000000001" customHeight="1">
      <c r="B203" s="71" t="s">
        <v>13</v>
      </c>
      <c r="C203" s="35"/>
      <c r="D203" s="261">
        <v>15947</v>
      </c>
      <c r="E203" s="261">
        <v>15228</v>
      </c>
      <c r="F203" s="261">
        <v>16421</v>
      </c>
      <c r="G203" s="261">
        <v>18496</v>
      </c>
      <c r="H203" s="261">
        <v>17651</v>
      </c>
      <c r="I203" s="261">
        <v>15677</v>
      </c>
      <c r="J203" s="261">
        <v>18909</v>
      </c>
      <c r="K203" s="261">
        <v>17314</v>
      </c>
      <c r="L203" s="261">
        <v>17391</v>
      </c>
      <c r="M203" s="261">
        <v>18941</v>
      </c>
      <c r="N203" s="261">
        <v>16943</v>
      </c>
      <c r="O203" s="261">
        <v>17937</v>
      </c>
      <c r="P203" s="261">
        <v>16924</v>
      </c>
      <c r="Q203" s="261">
        <v>15881</v>
      </c>
      <c r="R203" s="261">
        <f>+R204</f>
        <v>15877</v>
      </c>
      <c r="S203" s="261">
        <f>+S204</f>
        <v>17162</v>
      </c>
      <c r="T203" s="261">
        <f>+T204</f>
        <v>17022</v>
      </c>
      <c r="U203" s="261">
        <f>+U204</f>
        <v>16320</v>
      </c>
      <c r="V203" s="261">
        <f>SUM(D203:I203)</f>
        <v>99420</v>
      </c>
      <c r="W203" s="261">
        <f>SUM(P203:U203)</f>
        <v>99186</v>
      </c>
      <c r="X203" s="261">
        <f>+((W203-V203)/V203)*100</f>
        <v>-0.23536511768255886</v>
      </c>
    </row>
    <row r="204" spans="1:24" ht="20.100000000000001" customHeight="1">
      <c r="B204" s="72"/>
      <c r="C204" s="36" t="s">
        <v>53</v>
      </c>
      <c r="D204" s="262">
        <v>15947</v>
      </c>
      <c r="E204" s="262">
        <v>15228</v>
      </c>
      <c r="F204" s="262">
        <v>16421</v>
      </c>
      <c r="G204" s="262">
        <v>18496</v>
      </c>
      <c r="H204" s="262">
        <v>17651</v>
      </c>
      <c r="I204" s="262">
        <v>15677</v>
      </c>
      <c r="J204" s="262">
        <v>18909</v>
      </c>
      <c r="K204" s="262">
        <v>17314</v>
      </c>
      <c r="L204" s="262">
        <v>17391</v>
      </c>
      <c r="M204" s="262">
        <v>18941</v>
      </c>
      <c r="N204" s="262">
        <v>16943</v>
      </c>
      <c r="O204" s="262">
        <v>17937</v>
      </c>
      <c r="P204" s="262">
        <v>16924</v>
      </c>
      <c r="Q204" s="262">
        <v>15881</v>
      </c>
      <c r="R204" s="262">
        <f>+R45</f>
        <v>15877</v>
      </c>
      <c r="S204" s="262">
        <f>+S45</f>
        <v>17162</v>
      </c>
      <c r="T204" s="262">
        <f>+T45</f>
        <v>17022</v>
      </c>
      <c r="U204" s="262">
        <f>+U45</f>
        <v>16320</v>
      </c>
      <c r="V204" s="262">
        <f>SUM(D204:I204)</f>
        <v>99420</v>
      </c>
      <c r="W204" s="262">
        <f>SUM(P204:U204)</f>
        <v>99186</v>
      </c>
      <c r="X204" s="262">
        <f t="shared" si="8"/>
        <v>-0.23536511768255886</v>
      </c>
    </row>
    <row r="205" spans="1:24" ht="12.75">
      <c r="B205" s="72" t="s">
        <v>125</v>
      </c>
      <c r="C205" s="36"/>
      <c r="D205" s="263">
        <v>55245128</v>
      </c>
      <c r="E205" s="263">
        <v>56110567.643600002</v>
      </c>
      <c r="F205" s="263">
        <v>63750849</v>
      </c>
      <c r="G205" s="263">
        <v>65140032</v>
      </c>
      <c r="H205" s="263">
        <v>72861041</v>
      </c>
      <c r="I205" s="263">
        <v>74756049</v>
      </c>
      <c r="J205" s="263">
        <v>78533061</v>
      </c>
      <c r="K205" s="263">
        <v>87036164</v>
      </c>
      <c r="L205" s="263">
        <v>91839323</v>
      </c>
      <c r="M205" s="263">
        <v>102400971</v>
      </c>
      <c r="N205" s="263">
        <v>104325887</v>
      </c>
      <c r="O205" s="263">
        <v>114196503</v>
      </c>
      <c r="P205" s="263">
        <v>109032927</v>
      </c>
      <c r="Q205" s="263">
        <v>108604350</v>
      </c>
      <c r="R205" s="263">
        <f>SUM(R206:R209)</f>
        <v>120354321</v>
      </c>
      <c r="S205" s="263">
        <f>SUM(S206:S209)</f>
        <v>126225192</v>
      </c>
      <c r="T205" s="263">
        <f>SUM(T206:T209)</f>
        <v>141978954</v>
      </c>
      <c r="U205" s="263">
        <f>SUM(U206:U209)</f>
        <v>138588242</v>
      </c>
      <c r="V205" s="263">
        <f>SUM(V206:V209)</f>
        <v>387863666.64359999</v>
      </c>
      <c r="W205" s="263">
        <f>SUM(W206:W209)</f>
        <v>744783986</v>
      </c>
      <c r="X205" s="263">
        <f>+((W205-V205)/V205)*100</f>
        <v>92.022107263882191</v>
      </c>
    </row>
    <row r="206" spans="1:24" ht="20.100000000000001" customHeight="1">
      <c r="B206" s="72"/>
      <c r="C206" s="36" t="s">
        <v>123</v>
      </c>
      <c r="D206" s="262">
        <v>29025010</v>
      </c>
      <c r="E206" s="262">
        <v>29942332</v>
      </c>
      <c r="F206" s="262">
        <v>34237513</v>
      </c>
      <c r="G206" s="262">
        <v>37038828</v>
      </c>
      <c r="H206" s="262">
        <v>40193052</v>
      </c>
      <c r="I206" s="262">
        <v>41464543</v>
      </c>
      <c r="J206" s="262">
        <v>42951345</v>
      </c>
      <c r="K206" s="262">
        <v>47076531</v>
      </c>
      <c r="L206" s="262">
        <v>49687011</v>
      </c>
      <c r="M206" s="262">
        <v>55396679</v>
      </c>
      <c r="N206" s="262">
        <v>56709635</v>
      </c>
      <c r="O206" s="262">
        <v>63155155</v>
      </c>
      <c r="P206" s="262">
        <v>58981905</v>
      </c>
      <c r="Q206" s="262">
        <v>62095894</v>
      </c>
      <c r="R206" s="262">
        <f>+R96+R102+R105</f>
        <v>69310136</v>
      </c>
      <c r="S206" s="262">
        <f>+S96+S102+S105</f>
        <v>74118416</v>
      </c>
      <c r="T206" s="262">
        <f>+T96+T102+T105</f>
        <v>82927714</v>
      </c>
      <c r="U206" s="262">
        <f>+U96+U102+U105</f>
        <v>80660873</v>
      </c>
      <c r="V206" s="262">
        <f>SUM(D206:I206)</f>
        <v>211901278</v>
      </c>
      <c r="W206" s="262">
        <f>SUM(P206:U206)</f>
        <v>428094938</v>
      </c>
      <c r="X206" s="262">
        <f>+((W206-V206)/V206)*100</f>
        <v>102.02565177544611</v>
      </c>
    </row>
    <row r="207" spans="1:24" s="38" customFormat="1" ht="20.100000000000001" customHeight="1">
      <c r="A207" s="39"/>
      <c r="B207" s="72"/>
      <c r="C207" s="75" t="s">
        <v>54</v>
      </c>
      <c r="D207" s="262">
        <v>190854</v>
      </c>
      <c r="E207" s="262">
        <v>179682</v>
      </c>
      <c r="F207" s="262">
        <v>193608</v>
      </c>
      <c r="G207" s="262">
        <v>209545</v>
      </c>
      <c r="H207" s="262">
        <v>204123</v>
      </c>
      <c r="I207" s="262">
        <v>201201</v>
      </c>
      <c r="J207" s="262">
        <v>212333</v>
      </c>
      <c r="K207" s="262">
        <v>202825</v>
      </c>
      <c r="L207" s="262">
        <v>197461</v>
      </c>
      <c r="M207" s="262">
        <v>208261</v>
      </c>
      <c r="N207" s="262">
        <v>190627</v>
      </c>
      <c r="O207" s="262">
        <v>227658</v>
      </c>
      <c r="P207" s="262">
        <v>170261</v>
      </c>
      <c r="Q207" s="262">
        <v>170279</v>
      </c>
      <c r="R207" s="262">
        <f>+R121+R124</f>
        <v>172959</v>
      </c>
      <c r="S207" s="262">
        <f>+S121+S124</f>
        <v>189901</v>
      </c>
      <c r="T207" s="262">
        <f>+T121+T124</f>
        <v>196802</v>
      </c>
      <c r="U207" s="262">
        <f>+U121+U124</f>
        <v>177911</v>
      </c>
      <c r="V207" s="262">
        <f>SUM(D207:I207)</f>
        <v>1179013</v>
      </c>
      <c r="W207" s="262">
        <f>SUM(P207:U207)</f>
        <v>1078113</v>
      </c>
      <c r="X207" s="262">
        <f t="shared" si="8"/>
        <v>-8.5580057217350447</v>
      </c>
    </row>
    <row r="208" spans="1:24" ht="20.100000000000001" customHeight="1">
      <c r="B208" s="72"/>
      <c r="C208" s="36" t="s">
        <v>55</v>
      </c>
      <c r="D208" s="262">
        <v>8576396</v>
      </c>
      <c r="E208" s="262">
        <v>7647550</v>
      </c>
      <c r="F208" s="262">
        <v>8526565</v>
      </c>
      <c r="G208" s="262">
        <v>8677415</v>
      </c>
      <c r="H208" s="262">
        <v>8199547</v>
      </c>
      <c r="I208" s="262">
        <v>7925843</v>
      </c>
      <c r="J208" s="262">
        <v>8648925</v>
      </c>
      <c r="K208" s="262">
        <v>8501808</v>
      </c>
      <c r="L208" s="262">
        <v>8245674</v>
      </c>
      <c r="M208" s="262">
        <v>8243659</v>
      </c>
      <c r="N208" s="262">
        <v>7593957</v>
      </c>
      <c r="O208" s="262">
        <v>8500502</v>
      </c>
      <c r="P208" s="262">
        <v>7599517</v>
      </c>
      <c r="Q208" s="262">
        <v>6465896</v>
      </c>
      <c r="R208" s="262">
        <f>+R144+R147</f>
        <v>6856288</v>
      </c>
      <c r="S208" s="262">
        <f>+S144+S147</f>
        <v>6235567</v>
      </c>
      <c r="T208" s="262">
        <f>+T144+T147</f>
        <v>6495966</v>
      </c>
      <c r="U208" s="262">
        <f>+U144+U147</f>
        <v>6221375</v>
      </c>
      <c r="V208" s="262">
        <f>SUM(D208:I208)</f>
        <v>49553316</v>
      </c>
      <c r="W208" s="262">
        <f>SUM(P208:U208)</f>
        <v>39874609</v>
      </c>
      <c r="X208" s="262">
        <f>+((W208-V208)/V208)*100</f>
        <v>-19.531905796173156</v>
      </c>
    </row>
    <row r="209" spans="2:24" ht="20.25" customHeight="1" thickBot="1">
      <c r="B209" s="72"/>
      <c r="C209" s="36" t="s">
        <v>56</v>
      </c>
      <c r="D209" s="262">
        <v>17452868</v>
      </c>
      <c r="E209" s="262">
        <v>18341003.643600002</v>
      </c>
      <c r="F209" s="262">
        <v>20793163</v>
      </c>
      <c r="G209" s="262">
        <v>19214244</v>
      </c>
      <c r="H209" s="262">
        <v>24264319</v>
      </c>
      <c r="I209" s="262">
        <v>25164462</v>
      </c>
      <c r="J209" s="262">
        <v>26720458</v>
      </c>
      <c r="K209" s="262">
        <v>31255000</v>
      </c>
      <c r="L209" s="262">
        <v>33709177</v>
      </c>
      <c r="M209" s="262">
        <v>38552372</v>
      </c>
      <c r="N209" s="262">
        <v>39831668</v>
      </c>
      <c r="O209" s="262">
        <v>42313188</v>
      </c>
      <c r="P209" s="262">
        <v>42281244</v>
      </c>
      <c r="Q209" s="262">
        <v>39872281</v>
      </c>
      <c r="R209" s="262">
        <f>+R178</f>
        <v>44014938</v>
      </c>
      <c r="S209" s="262">
        <f>+S178</f>
        <v>45681308</v>
      </c>
      <c r="T209" s="262">
        <f>+T178</f>
        <v>52358472</v>
      </c>
      <c r="U209" s="262">
        <f>+U178</f>
        <v>51528083</v>
      </c>
      <c r="V209" s="262">
        <f>SUM(D209:I209)</f>
        <v>125230059.6436</v>
      </c>
      <c r="W209" s="262">
        <f>SUM(P209:U209)</f>
        <v>275736326</v>
      </c>
      <c r="X209" s="262">
        <f>+((W209-V209)/V209)*100</f>
        <v>120.18381751532749</v>
      </c>
    </row>
    <row r="210" spans="2:24" ht="13.5" thickBot="1">
      <c r="B210" s="258" t="s">
        <v>122</v>
      </c>
      <c r="C210" s="264"/>
      <c r="D210" s="265">
        <v>55261075</v>
      </c>
      <c r="E210" s="265">
        <v>56125795.643600002</v>
      </c>
      <c r="F210" s="265">
        <v>63767270</v>
      </c>
      <c r="G210" s="265">
        <v>65158528</v>
      </c>
      <c r="H210" s="265">
        <v>72878692</v>
      </c>
      <c r="I210" s="265">
        <v>74771726</v>
      </c>
      <c r="J210" s="265">
        <v>78551970</v>
      </c>
      <c r="K210" s="265">
        <v>87053478</v>
      </c>
      <c r="L210" s="265">
        <v>91856714</v>
      </c>
      <c r="M210" s="265">
        <v>102419912</v>
      </c>
      <c r="N210" s="265">
        <v>104342830</v>
      </c>
      <c r="O210" s="265">
        <v>114214440</v>
      </c>
      <c r="P210" s="265">
        <f t="shared" ref="P210:Q210" si="10">+P203+P205</f>
        <v>109049851</v>
      </c>
      <c r="Q210" s="265">
        <f t="shared" si="10"/>
        <v>108620231</v>
      </c>
      <c r="R210" s="265">
        <f>+R203+R205</f>
        <v>120370198</v>
      </c>
      <c r="S210" s="265">
        <f>+S203+S205</f>
        <v>126242354</v>
      </c>
      <c r="T210" s="265">
        <f>+T203+T205</f>
        <v>141995976</v>
      </c>
      <c r="U210" s="265">
        <f>+U203+U205</f>
        <v>138604562</v>
      </c>
      <c r="V210" s="265">
        <f>+V203+V205</f>
        <v>387963086.64359999</v>
      </c>
      <c r="W210" s="265">
        <f>+W203+W205</f>
        <v>744883172</v>
      </c>
      <c r="X210" s="288">
        <f>+((W210-V210)/V210)*100</f>
        <v>91.99846522622461</v>
      </c>
    </row>
    <row r="211" spans="2:24" ht="51" customHeight="1">
      <c r="B211" s="359" t="s">
        <v>129</v>
      </c>
      <c r="C211" s="359"/>
      <c r="D211" s="359"/>
      <c r="E211" s="359"/>
      <c r="F211" s="359"/>
      <c r="G211" s="359"/>
      <c r="H211" s="359"/>
      <c r="I211" s="359"/>
      <c r="J211" s="359"/>
      <c r="K211" s="359"/>
      <c r="L211" s="359"/>
      <c r="M211" s="359"/>
      <c r="N211" s="359"/>
      <c r="O211" s="359"/>
      <c r="P211" s="359"/>
      <c r="Q211" s="359"/>
      <c r="R211" s="359"/>
      <c r="S211" s="359"/>
      <c r="T211" s="359"/>
      <c r="U211" s="359"/>
      <c r="V211" s="359"/>
      <c r="W211" s="359"/>
      <c r="X211" s="359"/>
    </row>
    <row r="212" spans="2:24" ht="20.100000000000001" customHeight="1"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</row>
    <row r="213" spans="2:24" ht="20.100000000000001" customHeight="1"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73"/>
    </row>
    <row r="214" spans="2:24" ht="20.100000000000001" customHeight="1"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  <c r="P214" s="170"/>
      <c r="Q214" s="170"/>
      <c r="R214" s="170"/>
      <c r="S214" s="170"/>
      <c r="T214" s="170"/>
      <c r="U214" s="170"/>
      <c r="V214" s="173"/>
    </row>
    <row r="215" spans="2:24" ht="20.100000000000001" customHeight="1"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  <c r="T215" s="171"/>
      <c r="U215" s="171"/>
      <c r="V215" s="173"/>
    </row>
    <row r="216" spans="2:24" ht="20.100000000000001" customHeight="1"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  <c r="Q216" s="172"/>
      <c r="R216" s="172"/>
      <c r="S216" s="172"/>
      <c r="T216" s="172"/>
      <c r="U216" s="172"/>
    </row>
    <row r="218" spans="2:24" ht="20.100000000000001" customHeight="1"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</row>
    <row r="219" spans="2:24" ht="20.100000000000001" customHeight="1"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</row>
    <row r="220" spans="2:24" ht="20.100000000000001" customHeight="1"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</row>
    <row r="221" spans="2:24" ht="20.100000000000001" customHeight="1"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  <c r="Q221" s="172"/>
      <c r="R221" s="172"/>
      <c r="S221" s="172"/>
      <c r="T221" s="172"/>
      <c r="U221" s="172"/>
    </row>
  </sheetData>
  <mergeCells count="48">
    <mergeCell ref="B133:C133"/>
    <mergeCell ref="B105:C105"/>
    <mergeCell ref="B100:C100"/>
    <mergeCell ref="B103:C103"/>
    <mergeCell ref="P10:U11"/>
    <mergeCell ref="B113:C113"/>
    <mergeCell ref="B118:C118"/>
    <mergeCell ref="B120:C120"/>
    <mergeCell ref="B115:C115"/>
    <mergeCell ref="B131:C131"/>
    <mergeCell ref="B145:C145"/>
    <mergeCell ref="B141:C141"/>
    <mergeCell ref="B143:C143"/>
    <mergeCell ref="B151:C151"/>
    <mergeCell ref="B136:C136"/>
    <mergeCell ref="B138:C138"/>
    <mergeCell ref="B174:C174"/>
    <mergeCell ref="B211:X211"/>
    <mergeCell ref="B162:C162"/>
    <mergeCell ref="B166:C166"/>
    <mergeCell ref="B168:C168"/>
    <mergeCell ref="B172:C172"/>
    <mergeCell ref="B184:C184"/>
    <mergeCell ref="B179:C179"/>
    <mergeCell ref="B102:C102"/>
    <mergeCell ref="B80:C80"/>
    <mergeCell ref="B88:C88"/>
    <mergeCell ref="B90:C90"/>
    <mergeCell ref="B98:C98"/>
    <mergeCell ref="B96:C96"/>
    <mergeCell ref="B95:C95"/>
    <mergeCell ref="B97:C97"/>
    <mergeCell ref="B86:C86"/>
    <mergeCell ref="B91:C91"/>
    <mergeCell ref="X11:X12"/>
    <mergeCell ref="B74:C74"/>
    <mergeCell ref="B13:C13"/>
    <mergeCell ref="B32:C32"/>
    <mergeCell ref="B10:C12"/>
    <mergeCell ref="B17:C17"/>
    <mergeCell ref="D10:O11"/>
    <mergeCell ref="V11:W11"/>
    <mergeCell ref="V10:W10"/>
    <mergeCell ref="B76:C76"/>
    <mergeCell ref="B81:C81"/>
    <mergeCell ref="B85:C85"/>
    <mergeCell ref="B83:C83"/>
    <mergeCell ref="B93:C93"/>
  </mergeCells>
  <printOptions horizontalCentered="1"/>
  <pageMargins left="0.19685039370078741" right="0.23622047244094491" top="0.35433070866141736" bottom="0.35433070866141736" header="0.31496062992125984" footer="0.31496062992125984"/>
  <pageSetup scale="23" fitToHeight="0" orientation="portrait" r:id="rId1"/>
  <headerFooter>
    <oddFooter>&amp;LPMMS/erai&amp;C&amp;"Arial,Negrita"&amp;12&amp;P</oddFooter>
  </headerFooter>
  <rowBreaks count="1" manualBreakCount="1">
    <brk id="157" min="1" max="5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2025-07-11T01:44:01Z</cp:lastPrinted>
  <dcterms:created xsi:type="dcterms:W3CDTF">2010-02-24T14:16:20Z</dcterms:created>
  <dcterms:modified xsi:type="dcterms:W3CDTF">2025-07-11T01:48:24Z</dcterms:modified>
</cp:coreProperties>
</file>