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Llanos.BCBNET01\Downloads\"/>
    </mc:Choice>
  </mc:AlternateContent>
  <bookViews>
    <workbookView xWindow="0" yWindow="120" windowWidth="19200" windowHeight="6825" activeTab="1"/>
  </bookViews>
  <sheets>
    <sheet name="PREPARACION" sheetId="1" r:id="rId1"/>
    <sheet name="EST-FINAL" sheetId="2" r:id="rId2"/>
  </sheets>
  <definedNames>
    <definedName name="_xlnm._FilterDatabase" localSheetId="1" hidden="1">'EST-FINAL'!$B$8:$C$208</definedName>
    <definedName name="_xlnm._FilterDatabase" localSheetId="0" hidden="1">PREPARACION!$B$3:$AB$214</definedName>
    <definedName name="_xlnm.Print_Area" localSheetId="1">'EST-FINAL'!$B$3:$BI$231</definedName>
    <definedName name="_xlnm.Print_Area" localSheetId="0">PREPARACION!$B$3:$EA$214</definedName>
    <definedName name="_xlnm.Print_Titles" localSheetId="1">'EST-FINAL'!$3:$11</definedName>
    <definedName name="_xlnm.Print_Titles" localSheetId="0">PREPARACION!$3:$5</definedName>
  </definedNames>
  <calcPr calcId="152511"/>
</workbook>
</file>

<file path=xl/calcChain.xml><?xml version="1.0" encoding="utf-8"?>
<calcChain xmlns="http://schemas.openxmlformats.org/spreadsheetml/2006/main">
  <c r="BH208" i="2" l="1"/>
  <c r="BH207" i="2"/>
  <c r="BH206" i="2"/>
  <c r="BH205" i="2"/>
  <c r="BH204" i="2"/>
  <c r="BH203" i="2"/>
  <c r="BH202" i="2"/>
  <c r="BH200" i="2"/>
  <c r="BH199" i="2"/>
  <c r="BH198" i="2"/>
  <c r="BH197" i="2"/>
  <c r="BH196" i="2"/>
  <c r="BH195" i="2"/>
  <c r="BH194" i="2"/>
  <c r="BH193" i="2"/>
  <c r="BH192" i="2"/>
  <c r="BH191" i="2"/>
  <c r="BH190" i="2"/>
  <c r="BH189" i="2"/>
  <c r="BH188" i="2"/>
  <c r="BH187" i="2"/>
  <c r="BH186" i="2"/>
  <c r="BH185" i="2"/>
  <c r="BH184" i="2"/>
  <c r="BH181" i="2"/>
  <c r="BH180" i="2"/>
  <c r="BH179" i="2"/>
  <c r="BH178" i="2"/>
  <c r="BH177" i="2"/>
  <c r="BH176" i="2"/>
  <c r="BH175" i="2"/>
  <c r="BH173" i="2"/>
  <c r="BH172" i="2"/>
  <c r="BH171" i="2"/>
  <c r="BH170" i="2"/>
  <c r="BH169" i="2"/>
  <c r="BH168" i="2"/>
  <c r="BH167" i="2"/>
  <c r="BH166" i="2"/>
  <c r="BH165" i="2"/>
  <c r="BH164" i="2"/>
  <c r="BH163" i="2"/>
  <c r="BH162" i="2"/>
  <c r="BH161" i="2"/>
  <c r="BH160" i="2"/>
  <c r="BH159" i="2"/>
  <c r="BH158" i="2"/>
  <c r="BH157" i="2"/>
  <c r="BH153" i="2"/>
  <c r="BH152" i="2"/>
  <c r="BH151" i="2"/>
  <c r="BH150" i="2"/>
  <c r="BH149" i="2"/>
  <c r="BH147" i="2"/>
  <c r="BH145" i="2"/>
  <c r="BH143" i="2"/>
  <c r="BH141" i="2"/>
  <c r="BH139" i="2"/>
  <c r="BH134" i="2"/>
  <c r="BH133" i="2"/>
  <c r="BH132" i="2"/>
  <c r="BH131" i="2"/>
  <c r="BH129" i="2"/>
  <c r="BH128" i="2"/>
  <c r="BH126" i="2"/>
  <c r="BH125" i="2"/>
  <c r="BH123" i="2"/>
  <c r="BH121" i="2"/>
  <c r="BH118" i="2"/>
  <c r="BH116" i="2"/>
  <c r="BH112" i="2"/>
  <c r="BH111" i="2"/>
  <c r="BH109" i="2"/>
  <c r="BH108" i="2"/>
  <c r="BH106" i="2"/>
  <c r="BH104" i="2"/>
  <c r="BH101" i="2"/>
  <c r="BH99" i="2"/>
  <c r="BH94" i="2"/>
  <c r="BH93" i="2"/>
  <c r="BH91" i="2"/>
  <c r="BH90" i="2"/>
  <c r="BH85" i="2"/>
  <c r="BH83" i="2"/>
  <c r="BH80" i="2"/>
  <c r="BH78" i="2"/>
  <c r="BG208" i="2"/>
  <c r="BG207" i="2"/>
  <c r="BG206" i="2"/>
  <c r="BG205" i="2"/>
  <c r="BG204" i="2"/>
  <c r="BG203" i="2"/>
  <c r="BG202" i="2"/>
  <c r="BG200" i="2"/>
  <c r="BG199" i="2"/>
  <c r="BG198" i="2"/>
  <c r="BG197" i="2"/>
  <c r="BG196" i="2"/>
  <c r="BG195" i="2"/>
  <c r="BG194" i="2"/>
  <c r="BG193" i="2"/>
  <c r="BG192" i="2"/>
  <c r="BG191" i="2"/>
  <c r="BG190" i="2"/>
  <c r="BG189" i="2"/>
  <c r="BG188" i="2"/>
  <c r="BG187" i="2"/>
  <c r="BG186" i="2"/>
  <c r="BG185" i="2"/>
  <c r="BG184" i="2"/>
  <c r="BG181" i="2"/>
  <c r="BG180" i="2"/>
  <c r="BG179" i="2"/>
  <c r="BG178" i="2"/>
  <c r="BG177" i="2"/>
  <c r="BG176" i="2"/>
  <c r="BG175" i="2"/>
  <c r="BG173" i="2"/>
  <c r="BG172" i="2"/>
  <c r="BG171" i="2"/>
  <c r="BG170" i="2"/>
  <c r="BG169" i="2"/>
  <c r="BG168" i="2"/>
  <c r="BG167" i="2"/>
  <c r="BG166" i="2"/>
  <c r="BG165" i="2"/>
  <c r="BG164" i="2"/>
  <c r="BG163" i="2"/>
  <c r="BG162" i="2"/>
  <c r="BG161" i="2"/>
  <c r="BG160" i="2"/>
  <c r="BG159" i="2"/>
  <c r="BG158" i="2"/>
  <c r="BG157" i="2"/>
  <c r="BG153" i="2"/>
  <c r="BG152" i="2"/>
  <c r="BG151" i="2"/>
  <c r="BG150" i="2"/>
  <c r="BG149" i="2"/>
  <c r="BG147" i="2"/>
  <c r="BG145" i="2"/>
  <c r="BG143" i="2"/>
  <c r="BG141" i="2"/>
  <c r="BG139" i="2"/>
  <c r="BG134" i="2"/>
  <c r="BG133" i="2"/>
  <c r="BG132" i="2"/>
  <c r="BG131" i="2"/>
  <c r="BG129" i="2"/>
  <c r="BG128" i="2"/>
  <c r="BG126" i="2"/>
  <c r="BG125" i="2"/>
  <c r="BG123" i="2"/>
  <c r="BG121" i="2"/>
  <c r="BG118" i="2"/>
  <c r="BG116" i="2"/>
  <c r="BG112" i="2"/>
  <c r="BG111" i="2"/>
  <c r="BG109" i="2"/>
  <c r="BG108" i="2"/>
  <c r="BG106" i="2"/>
  <c r="BG104" i="2"/>
  <c r="BG101" i="2"/>
  <c r="BG99" i="2"/>
  <c r="BG94" i="2"/>
  <c r="BG93" i="2"/>
  <c r="BG91" i="2"/>
  <c r="BG90" i="2"/>
  <c r="BG88" i="2"/>
  <c r="BG87" i="2"/>
  <c r="BG85" i="2"/>
  <c r="BG83" i="2"/>
  <c r="BG80" i="2"/>
  <c r="BG78" i="2"/>
  <c r="BG75" i="2"/>
  <c r="BG73" i="2"/>
  <c r="BF208" i="2"/>
  <c r="BF207" i="2"/>
  <c r="BF206" i="2"/>
  <c r="BF205" i="2"/>
  <c r="BF204" i="2"/>
  <c r="BF203" i="2"/>
  <c r="BF202" i="2"/>
  <c r="BF200" i="2"/>
  <c r="BF199" i="2"/>
  <c r="BF198" i="2"/>
  <c r="BF197" i="2"/>
  <c r="BF196" i="2"/>
  <c r="BF195" i="2"/>
  <c r="BF194" i="2"/>
  <c r="BF193" i="2"/>
  <c r="BF192" i="2"/>
  <c r="BF191" i="2"/>
  <c r="BF190" i="2"/>
  <c r="BF189" i="2"/>
  <c r="BF188" i="2"/>
  <c r="BF187" i="2"/>
  <c r="BF186" i="2"/>
  <c r="BF185" i="2"/>
  <c r="BF184" i="2"/>
  <c r="BF181" i="2"/>
  <c r="BF180" i="2"/>
  <c r="BF179" i="2"/>
  <c r="BF178" i="2"/>
  <c r="BF177" i="2"/>
  <c r="BF176" i="2"/>
  <c r="BF175" i="2"/>
  <c r="BF173" i="2"/>
  <c r="BF172" i="2"/>
  <c r="BF171" i="2"/>
  <c r="BF170" i="2"/>
  <c r="BF169" i="2"/>
  <c r="BF168" i="2"/>
  <c r="BF167" i="2"/>
  <c r="BF166" i="2"/>
  <c r="BF165" i="2"/>
  <c r="BF164" i="2"/>
  <c r="BF163" i="2"/>
  <c r="BF162" i="2"/>
  <c r="BF161" i="2"/>
  <c r="BF160" i="2"/>
  <c r="BF159" i="2"/>
  <c r="BF158" i="2"/>
  <c r="BF157" i="2"/>
  <c r="BF153" i="2"/>
  <c r="BF152" i="2"/>
  <c r="BF151" i="2"/>
  <c r="BF150" i="2"/>
  <c r="BF149" i="2"/>
  <c r="BF147" i="2"/>
  <c r="BF145" i="2"/>
  <c r="BF143" i="2"/>
  <c r="BF141" i="2"/>
  <c r="BF139" i="2"/>
  <c r="BF134" i="2"/>
  <c r="BF133" i="2"/>
  <c r="BF132" i="2"/>
  <c r="BF131" i="2"/>
  <c r="BF129" i="2"/>
  <c r="BF128" i="2"/>
  <c r="BF126" i="2"/>
  <c r="BF125" i="2"/>
  <c r="BF123" i="2"/>
  <c r="BF121" i="2"/>
  <c r="BF118" i="2"/>
  <c r="BF116" i="2"/>
  <c r="BF112" i="2"/>
  <c r="BF111" i="2"/>
  <c r="BF109" i="2"/>
  <c r="BF108" i="2"/>
  <c r="BF106" i="2"/>
  <c r="BF104" i="2"/>
  <c r="BF101" i="2"/>
  <c r="BF99" i="2"/>
  <c r="BF94" i="2"/>
  <c r="BF93" i="2"/>
  <c r="BF91" i="2"/>
  <c r="BF90" i="2"/>
  <c r="BF88" i="2"/>
  <c r="BF87" i="2"/>
  <c r="BF85" i="2"/>
  <c r="BF83" i="2"/>
  <c r="BF80" i="2"/>
  <c r="BF78" i="2"/>
  <c r="BF75" i="2"/>
  <c r="BF73" i="2"/>
  <c r="EA282" i="1" l="1"/>
  <c r="EA281" i="1"/>
  <c r="EA274" i="1"/>
  <c r="EA269" i="1"/>
  <c r="EA268" i="1"/>
  <c r="EA267" i="1"/>
  <c r="EA266" i="1"/>
  <c r="EA265" i="1"/>
  <c r="EA264" i="1"/>
  <c r="EA262" i="1"/>
  <c r="EA261" i="1"/>
  <c r="EA260" i="1"/>
  <c r="EA258" i="1" s="1"/>
  <c r="EA259" i="1"/>
  <c r="EA257" i="1"/>
  <c r="EA256" i="1"/>
  <c r="EA255" i="1"/>
  <c r="EA254" i="1"/>
  <c r="EA253" i="1"/>
  <c r="EA252" i="1"/>
  <c r="EA251" i="1"/>
  <c r="EA250" i="1"/>
  <c r="EA249" i="1"/>
  <c r="EA248" i="1"/>
  <c r="EA247" i="1"/>
  <c r="EA246" i="1"/>
  <c r="EA245" i="1"/>
  <c r="EA241" i="1"/>
  <c r="EA240" i="1"/>
  <c r="EA239" i="1"/>
  <c r="EA238" i="1"/>
  <c r="EA237" i="1"/>
  <c r="EA280" i="1" s="1"/>
  <c r="EA236" i="1"/>
  <c r="EA230" i="1" s="1"/>
  <c r="EA234" i="1"/>
  <c r="EA233" i="1"/>
  <c r="EA232" i="1"/>
  <c r="EA231" i="1"/>
  <c r="EA229" i="1"/>
  <c r="EA285" i="1" s="1"/>
  <c r="EA228" i="1"/>
  <c r="EA284" i="1" s="1"/>
  <c r="EA227" i="1"/>
  <c r="EA283" i="1" s="1"/>
  <c r="EA226" i="1"/>
  <c r="EA225" i="1"/>
  <c r="EA224" i="1"/>
  <c r="EA223" i="1"/>
  <c r="EA279" i="1" s="1"/>
  <c r="EA222" i="1"/>
  <c r="EA278" i="1" s="1"/>
  <c r="EA221" i="1"/>
  <c r="EA277" i="1" s="1"/>
  <c r="EA220" i="1"/>
  <c r="EA276" i="1" s="1"/>
  <c r="EA219" i="1"/>
  <c r="EA275" i="1" s="1"/>
  <c r="EA218" i="1"/>
  <c r="EA217" i="1" s="1"/>
  <c r="EA213" i="1"/>
  <c r="EA211" i="1"/>
  <c r="EA166" i="1"/>
  <c r="EA114" i="1"/>
  <c r="EA111" i="1"/>
  <c r="EA108" i="1"/>
  <c r="EA62" i="1"/>
  <c r="EA9" i="1"/>
  <c r="EA286" i="1" l="1"/>
  <c r="EA287" i="1" s="1"/>
  <c r="EA242" i="1"/>
  <c r="EA243" i="1" s="1"/>
  <c r="EA270" i="1"/>
  <c r="EA271" i="1" s="1"/>
  <c r="EA113" i="1"/>
  <c r="EA7" i="1"/>
  <c r="DZ211" i="1" l="1"/>
  <c r="DZ112" i="1"/>
  <c r="DZ267" i="1"/>
  <c r="DY267" i="1"/>
  <c r="DX267" i="1"/>
  <c r="DW267" i="1"/>
  <c r="DV267" i="1"/>
  <c r="DU267" i="1"/>
  <c r="DT267" i="1"/>
  <c r="DS267" i="1"/>
  <c r="DR267" i="1"/>
  <c r="DQ267" i="1"/>
  <c r="DP267" i="1"/>
  <c r="DO267" i="1"/>
  <c r="DN267" i="1"/>
  <c r="DM267" i="1"/>
  <c r="DK267" i="1"/>
  <c r="DJ267" i="1"/>
  <c r="DI267" i="1"/>
  <c r="DH267" i="1"/>
  <c r="DG267" i="1"/>
  <c r="DF267" i="1"/>
  <c r="DE267" i="1"/>
  <c r="DD267" i="1"/>
  <c r="DC267" i="1"/>
  <c r="DB267" i="1"/>
  <c r="DA267" i="1"/>
  <c r="CZ267" i="1"/>
  <c r="CX267" i="1"/>
  <c r="CW267" i="1"/>
  <c r="CV267" i="1"/>
  <c r="CU267" i="1"/>
  <c r="CT267" i="1"/>
  <c r="CS267" i="1"/>
  <c r="CR267" i="1"/>
  <c r="CQ267" i="1"/>
  <c r="CP267" i="1"/>
  <c r="CO267" i="1"/>
  <c r="CN267" i="1"/>
  <c r="CM267" i="1"/>
  <c r="CK267" i="1"/>
  <c r="CJ267" i="1"/>
  <c r="CI267" i="1"/>
  <c r="CH267" i="1"/>
  <c r="CG267" i="1"/>
  <c r="CF267" i="1"/>
  <c r="CE267" i="1"/>
  <c r="CD267" i="1"/>
  <c r="CC267" i="1"/>
  <c r="CB267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BO267" i="1"/>
  <c r="BN267" i="1"/>
  <c r="BM267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DZ239" i="1"/>
  <c r="DY239" i="1"/>
  <c r="DX239" i="1"/>
  <c r="DW239" i="1"/>
  <c r="DV239" i="1"/>
  <c r="DU239" i="1"/>
  <c r="DT239" i="1"/>
  <c r="DS239" i="1"/>
  <c r="DR239" i="1"/>
  <c r="DQ239" i="1"/>
  <c r="DP239" i="1"/>
  <c r="DO239" i="1"/>
  <c r="DN239" i="1"/>
  <c r="DM239" i="1"/>
  <c r="DK239" i="1"/>
  <c r="DJ239" i="1"/>
  <c r="DI239" i="1"/>
  <c r="DH239" i="1"/>
  <c r="DG239" i="1"/>
  <c r="DF239" i="1"/>
  <c r="DE239" i="1"/>
  <c r="DD239" i="1"/>
  <c r="DC239" i="1"/>
  <c r="DB239" i="1"/>
  <c r="DA239" i="1"/>
  <c r="CZ239" i="1"/>
  <c r="CX239" i="1"/>
  <c r="CW239" i="1"/>
  <c r="CV239" i="1"/>
  <c r="CU239" i="1"/>
  <c r="CT239" i="1"/>
  <c r="CS239" i="1"/>
  <c r="CR239" i="1"/>
  <c r="CQ239" i="1"/>
  <c r="CP239" i="1"/>
  <c r="CO239" i="1"/>
  <c r="CN239" i="1"/>
  <c r="CM239" i="1"/>
  <c r="CK239" i="1"/>
  <c r="CJ239" i="1"/>
  <c r="CI239" i="1"/>
  <c r="CH239" i="1"/>
  <c r="CG239" i="1"/>
  <c r="CF239" i="1"/>
  <c r="CE239" i="1"/>
  <c r="CD239" i="1"/>
  <c r="CC239" i="1"/>
  <c r="CB239" i="1"/>
  <c r="CA239" i="1"/>
  <c r="BZ239" i="1"/>
  <c r="BX239" i="1"/>
  <c r="BW239" i="1"/>
  <c r="BV239" i="1"/>
  <c r="BU239" i="1"/>
  <c r="BT239" i="1"/>
  <c r="BS239" i="1"/>
  <c r="BR239" i="1"/>
  <c r="BQ239" i="1"/>
  <c r="BP239" i="1"/>
  <c r="BO239" i="1"/>
  <c r="BN239" i="1"/>
  <c r="BM239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DZ260" i="1" l="1"/>
  <c r="DY260" i="1"/>
  <c r="DX260" i="1"/>
  <c r="DW260" i="1"/>
  <c r="DV260" i="1"/>
  <c r="DU260" i="1"/>
  <c r="DT260" i="1"/>
  <c r="DS260" i="1"/>
  <c r="DR260" i="1"/>
  <c r="DQ260" i="1"/>
  <c r="DP260" i="1"/>
  <c r="DO260" i="1"/>
  <c r="DN260" i="1"/>
  <c r="DM260" i="1"/>
  <c r="DK260" i="1"/>
  <c r="DJ260" i="1"/>
  <c r="DI260" i="1"/>
  <c r="DH260" i="1"/>
  <c r="DG260" i="1"/>
  <c r="DF260" i="1"/>
  <c r="DE260" i="1"/>
  <c r="DD260" i="1"/>
  <c r="DC260" i="1"/>
  <c r="DB260" i="1"/>
  <c r="DA260" i="1"/>
  <c r="CZ260" i="1"/>
  <c r="CX260" i="1"/>
  <c r="CW260" i="1"/>
  <c r="CV260" i="1"/>
  <c r="CU260" i="1"/>
  <c r="CT260" i="1"/>
  <c r="CS260" i="1"/>
  <c r="CR260" i="1"/>
  <c r="CQ260" i="1"/>
  <c r="CP260" i="1"/>
  <c r="CO260" i="1"/>
  <c r="CN260" i="1"/>
  <c r="CM260" i="1"/>
  <c r="CK260" i="1"/>
  <c r="CJ260" i="1"/>
  <c r="CI260" i="1"/>
  <c r="CH260" i="1"/>
  <c r="CG260" i="1"/>
  <c r="CF260" i="1"/>
  <c r="CE260" i="1"/>
  <c r="CD260" i="1"/>
  <c r="CC260" i="1"/>
  <c r="CB260" i="1"/>
  <c r="CA260" i="1"/>
  <c r="BZ260" i="1"/>
  <c r="BX260" i="1"/>
  <c r="BW260" i="1"/>
  <c r="BV260" i="1"/>
  <c r="BU260" i="1"/>
  <c r="BT260" i="1"/>
  <c r="BS260" i="1"/>
  <c r="BR260" i="1"/>
  <c r="BQ260" i="1"/>
  <c r="BP260" i="1"/>
  <c r="BO260" i="1"/>
  <c r="BN260" i="1"/>
  <c r="BM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Z232" i="1"/>
  <c r="DY232" i="1"/>
  <c r="DX232" i="1"/>
  <c r="DW232" i="1"/>
  <c r="DV232" i="1"/>
  <c r="DU232" i="1"/>
  <c r="DT232" i="1"/>
  <c r="DS232" i="1"/>
  <c r="DR232" i="1"/>
  <c r="DQ232" i="1"/>
  <c r="DP232" i="1"/>
  <c r="DO232" i="1"/>
  <c r="DN232" i="1"/>
  <c r="DM232" i="1"/>
  <c r="DK232" i="1"/>
  <c r="DJ232" i="1"/>
  <c r="DI232" i="1"/>
  <c r="DH232" i="1"/>
  <c r="DG232" i="1"/>
  <c r="DF232" i="1"/>
  <c r="DE232" i="1"/>
  <c r="DD232" i="1"/>
  <c r="DC232" i="1"/>
  <c r="DB232" i="1"/>
  <c r="DA232" i="1"/>
  <c r="CZ232" i="1"/>
  <c r="CX232" i="1"/>
  <c r="CW232" i="1"/>
  <c r="CV232" i="1"/>
  <c r="CU232" i="1"/>
  <c r="CT232" i="1"/>
  <c r="CS232" i="1"/>
  <c r="CR232" i="1"/>
  <c r="CQ232" i="1"/>
  <c r="CP232" i="1"/>
  <c r="CO232" i="1"/>
  <c r="CN232" i="1"/>
  <c r="CM232" i="1"/>
  <c r="CK232" i="1"/>
  <c r="CJ232" i="1"/>
  <c r="CI232" i="1"/>
  <c r="CH232" i="1"/>
  <c r="CG232" i="1"/>
  <c r="CF232" i="1"/>
  <c r="CE232" i="1"/>
  <c r="CD232" i="1"/>
  <c r="CC232" i="1"/>
  <c r="CB232" i="1"/>
  <c r="CA232" i="1"/>
  <c r="BZ232" i="1"/>
  <c r="BX232" i="1"/>
  <c r="BW232" i="1"/>
  <c r="BV232" i="1"/>
  <c r="BU232" i="1"/>
  <c r="BT232" i="1"/>
  <c r="BS232" i="1"/>
  <c r="BR232" i="1"/>
  <c r="BQ232" i="1"/>
  <c r="BP232" i="1"/>
  <c r="BO232" i="1"/>
  <c r="BN232" i="1"/>
  <c r="BM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DZ254" i="1"/>
  <c r="DY254" i="1"/>
  <c r="DX254" i="1"/>
  <c r="DW254" i="1"/>
  <c r="DV254" i="1"/>
  <c r="DU254" i="1"/>
  <c r="DT254" i="1"/>
  <c r="DS254" i="1"/>
  <c r="DR254" i="1"/>
  <c r="DQ254" i="1"/>
  <c r="DP254" i="1"/>
  <c r="DO254" i="1"/>
  <c r="DN254" i="1"/>
  <c r="DM254" i="1"/>
  <c r="DK254" i="1"/>
  <c r="DJ254" i="1"/>
  <c r="DI254" i="1"/>
  <c r="DH254" i="1"/>
  <c r="DG254" i="1"/>
  <c r="DF254" i="1"/>
  <c r="DE254" i="1"/>
  <c r="DD254" i="1"/>
  <c r="DC254" i="1"/>
  <c r="DB254" i="1"/>
  <c r="DA254" i="1"/>
  <c r="CZ254" i="1"/>
  <c r="CX254" i="1"/>
  <c r="CW254" i="1"/>
  <c r="CV254" i="1"/>
  <c r="CU254" i="1"/>
  <c r="CT254" i="1"/>
  <c r="CS254" i="1"/>
  <c r="CR254" i="1"/>
  <c r="CQ254" i="1"/>
  <c r="CP254" i="1"/>
  <c r="CO254" i="1"/>
  <c r="CN254" i="1"/>
  <c r="CM254" i="1"/>
  <c r="CK254" i="1"/>
  <c r="CJ254" i="1"/>
  <c r="CI254" i="1"/>
  <c r="CH254" i="1"/>
  <c r="CG254" i="1"/>
  <c r="CF254" i="1"/>
  <c r="CE254" i="1"/>
  <c r="CD254" i="1"/>
  <c r="CC254" i="1"/>
  <c r="CB254" i="1"/>
  <c r="CA254" i="1"/>
  <c r="BZ254" i="1"/>
  <c r="BX254" i="1"/>
  <c r="BW254" i="1"/>
  <c r="BV254" i="1"/>
  <c r="BU254" i="1"/>
  <c r="BT254" i="1"/>
  <c r="BS254" i="1"/>
  <c r="BR254" i="1"/>
  <c r="BQ254" i="1"/>
  <c r="BP254" i="1"/>
  <c r="BO254" i="1"/>
  <c r="BN254" i="1"/>
  <c r="BM254" i="1"/>
  <c r="BK254" i="1"/>
  <c r="BJ254" i="1"/>
  <c r="BI254" i="1"/>
  <c r="BH254" i="1"/>
  <c r="BG254" i="1"/>
  <c r="BF254" i="1"/>
  <c r="BE254" i="1"/>
  <c r="BD254" i="1"/>
  <c r="BC254" i="1"/>
  <c r="BB254" i="1"/>
  <c r="BA254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DZ226" i="1"/>
  <c r="DY226" i="1"/>
  <c r="DX226" i="1"/>
  <c r="DW226" i="1"/>
  <c r="DV226" i="1"/>
  <c r="DU226" i="1"/>
  <c r="DT226" i="1"/>
  <c r="DS226" i="1"/>
  <c r="DR226" i="1"/>
  <c r="DQ226" i="1"/>
  <c r="DP226" i="1"/>
  <c r="DO226" i="1"/>
  <c r="DN226" i="1"/>
  <c r="DM226" i="1"/>
  <c r="DK226" i="1"/>
  <c r="DJ226" i="1"/>
  <c r="DI226" i="1"/>
  <c r="DH226" i="1"/>
  <c r="DG226" i="1"/>
  <c r="DF226" i="1"/>
  <c r="DE226" i="1"/>
  <c r="DD226" i="1"/>
  <c r="DC226" i="1"/>
  <c r="DB226" i="1"/>
  <c r="DA226" i="1"/>
  <c r="CZ226" i="1"/>
  <c r="CX226" i="1"/>
  <c r="CW226" i="1"/>
  <c r="CV226" i="1"/>
  <c r="CU226" i="1"/>
  <c r="CT226" i="1"/>
  <c r="CS226" i="1"/>
  <c r="CR226" i="1"/>
  <c r="CQ226" i="1"/>
  <c r="CP226" i="1"/>
  <c r="CO226" i="1"/>
  <c r="CN226" i="1"/>
  <c r="CM226" i="1"/>
  <c r="CK226" i="1"/>
  <c r="CJ226" i="1"/>
  <c r="CI226" i="1"/>
  <c r="CH226" i="1"/>
  <c r="CG226" i="1"/>
  <c r="CF226" i="1"/>
  <c r="CE226" i="1"/>
  <c r="CD226" i="1"/>
  <c r="CC226" i="1"/>
  <c r="CB226" i="1"/>
  <c r="CA226" i="1"/>
  <c r="BZ226" i="1"/>
  <c r="BX226" i="1"/>
  <c r="BW226" i="1"/>
  <c r="BV226" i="1"/>
  <c r="BU226" i="1"/>
  <c r="BT226" i="1"/>
  <c r="BS226" i="1"/>
  <c r="BR226" i="1"/>
  <c r="BQ226" i="1"/>
  <c r="BP226" i="1"/>
  <c r="BO226" i="1"/>
  <c r="BN226" i="1"/>
  <c r="BM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E226" i="2" l="1"/>
  <c r="BE215" i="2"/>
  <c r="DZ282" i="1"/>
  <c r="DZ281" i="1"/>
  <c r="DZ269" i="1"/>
  <c r="DZ268" i="1"/>
  <c r="DZ266" i="1"/>
  <c r="DZ265" i="1"/>
  <c r="DZ264" i="1"/>
  <c r="DZ262" i="1"/>
  <c r="DZ261" i="1"/>
  <c r="DZ259" i="1"/>
  <c r="DZ257" i="1"/>
  <c r="DZ256" i="1"/>
  <c r="DZ255" i="1"/>
  <c r="DZ253" i="1"/>
  <c r="DZ252" i="1"/>
  <c r="DZ251" i="1"/>
  <c r="DZ250" i="1"/>
  <c r="DZ249" i="1"/>
  <c r="DZ248" i="1"/>
  <c r="DZ245" i="1" s="1"/>
  <c r="DZ247" i="1"/>
  <c r="DZ246" i="1"/>
  <c r="DZ241" i="1"/>
  <c r="DZ240" i="1"/>
  <c r="DZ238" i="1"/>
  <c r="DZ237" i="1"/>
  <c r="DZ236" i="1"/>
  <c r="DZ234" i="1"/>
  <c r="DZ233" i="1"/>
  <c r="DZ231" i="1"/>
  <c r="DZ229" i="1"/>
  <c r="DZ285" i="1" s="1"/>
  <c r="DZ228" i="1"/>
  <c r="DZ284" i="1" s="1"/>
  <c r="DZ227" i="1"/>
  <c r="DZ283" i="1" s="1"/>
  <c r="DZ225" i="1"/>
  <c r="DZ224" i="1"/>
  <c r="DZ223" i="1"/>
  <c r="DZ279" i="1" s="1"/>
  <c r="DZ222" i="1"/>
  <c r="DZ278" i="1" s="1"/>
  <c r="DZ221" i="1"/>
  <c r="DZ220" i="1"/>
  <c r="DZ219" i="1"/>
  <c r="DZ218" i="1"/>
  <c r="DZ213" i="1"/>
  <c r="DZ166" i="1"/>
  <c r="DZ114" i="1"/>
  <c r="DZ111" i="1"/>
  <c r="DZ108" i="1"/>
  <c r="DZ62" i="1"/>
  <c r="DZ9" i="1"/>
  <c r="BE227" i="2" l="1"/>
  <c r="BE216" i="2"/>
  <c r="BE214" i="2"/>
  <c r="BE225" i="2"/>
  <c r="BE228" i="2"/>
  <c r="BE217" i="2"/>
  <c r="DZ258" i="1"/>
  <c r="DZ276" i="1"/>
  <c r="DZ277" i="1"/>
  <c r="DZ230" i="1"/>
  <c r="DZ280" i="1"/>
  <c r="DZ217" i="1"/>
  <c r="DZ242" i="1" s="1"/>
  <c r="DZ243" i="1" s="1"/>
  <c r="DZ270" i="1"/>
  <c r="DZ271" i="1" s="1"/>
  <c r="DZ274" i="1"/>
  <c r="DZ275" i="1"/>
  <c r="DZ113" i="1"/>
  <c r="DZ7" i="1"/>
  <c r="BH88" i="2"/>
  <c r="BH87" i="2"/>
  <c r="BH73" i="2"/>
  <c r="BH75" i="2"/>
  <c r="BE212" i="2" l="1"/>
  <c r="BE211" i="2" s="1"/>
  <c r="BE213" i="2"/>
  <c r="BE229" i="2"/>
  <c r="BE218" i="2"/>
  <c r="BE224" i="2"/>
  <c r="BE223" i="2"/>
  <c r="BE222" i="2" s="1"/>
  <c r="DZ286" i="1"/>
  <c r="DZ287" i="1" s="1"/>
  <c r="BH148" i="2"/>
  <c r="BE219" i="2" l="1"/>
  <c r="BE230" i="2"/>
  <c r="BD228" i="2"/>
  <c r="BH228" i="2" s="1"/>
  <c r="BH52" i="2" l="1"/>
  <c r="BG52" i="2"/>
  <c r="BF52" i="2"/>
  <c r="DX257" i="1"/>
  <c r="DW257" i="1"/>
  <c r="DV257" i="1"/>
  <c r="DU257" i="1"/>
  <c r="DT257" i="1"/>
  <c r="DS257" i="1"/>
  <c r="DR257" i="1"/>
  <c r="DQ257" i="1"/>
  <c r="DP257" i="1"/>
  <c r="DO257" i="1"/>
  <c r="DN257" i="1"/>
  <c r="DM257" i="1"/>
  <c r="DK257" i="1"/>
  <c r="DJ257" i="1"/>
  <c r="DI257" i="1"/>
  <c r="DH257" i="1"/>
  <c r="DG257" i="1"/>
  <c r="DF257" i="1"/>
  <c r="DE257" i="1"/>
  <c r="DD257" i="1"/>
  <c r="DC257" i="1"/>
  <c r="DB257" i="1"/>
  <c r="DA257" i="1"/>
  <c r="CZ257" i="1"/>
  <c r="CX257" i="1"/>
  <c r="CW257" i="1"/>
  <c r="CV257" i="1"/>
  <c r="CU257" i="1"/>
  <c r="CT257" i="1"/>
  <c r="CS257" i="1"/>
  <c r="CR257" i="1"/>
  <c r="CQ257" i="1"/>
  <c r="CP257" i="1"/>
  <c r="CO257" i="1"/>
  <c r="CN257" i="1"/>
  <c r="CM257" i="1"/>
  <c r="CK257" i="1"/>
  <c r="CJ257" i="1"/>
  <c r="CI257" i="1"/>
  <c r="CH257" i="1"/>
  <c r="CG257" i="1"/>
  <c r="CF257" i="1"/>
  <c r="CE257" i="1"/>
  <c r="CD257" i="1"/>
  <c r="CC257" i="1"/>
  <c r="CB257" i="1"/>
  <c r="CA257" i="1"/>
  <c r="BZ257" i="1"/>
  <c r="BX257" i="1"/>
  <c r="BW257" i="1"/>
  <c r="BV257" i="1"/>
  <c r="BU257" i="1"/>
  <c r="BT257" i="1"/>
  <c r="BS257" i="1"/>
  <c r="BR257" i="1"/>
  <c r="BQ257" i="1"/>
  <c r="BP257" i="1"/>
  <c r="BO257" i="1"/>
  <c r="BN257" i="1"/>
  <c r="BM257" i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DX256" i="1"/>
  <c r="DW256" i="1"/>
  <c r="DV256" i="1"/>
  <c r="DU256" i="1"/>
  <c r="DT256" i="1"/>
  <c r="DS256" i="1"/>
  <c r="DR256" i="1"/>
  <c r="DQ256" i="1"/>
  <c r="DP256" i="1"/>
  <c r="DO256" i="1"/>
  <c r="DN256" i="1"/>
  <c r="DM256" i="1"/>
  <c r="DK256" i="1"/>
  <c r="DJ256" i="1"/>
  <c r="DI256" i="1"/>
  <c r="DH256" i="1"/>
  <c r="DG256" i="1"/>
  <c r="DF256" i="1"/>
  <c r="DE256" i="1"/>
  <c r="DD256" i="1"/>
  <c r="DC256" i="1"/>
  <c r="DB256" i="1"/>
  <c r="DA256" i="1"/>
  <c r="CZ256" i="1"/>
  <c r="CX256" i="1"/>
  <c r="CW256" i="1"/>
  <c r="CV256" i="1"/>
  <c r="CU256" i="1"/>
  <c r="CT256" i="1"/>
  <c r="CS256" i="1"/>
  <c r="CR256" i="1"/>
  <c r="CQ256" i="1"/>
  <c r="CP256" i="1"/>
  <c r="CO256" i="1"/>
  <c r="CN256" i="1"/>
  <c r="CM256" i="1"/>
  <c r="CK256" i="1"/>
  <c r="CJ256" i="1"/>
  <c r="CI256" i="1"/>
  <c r="CH256" i="1"/>
  <c r="CG256" i="1"/>
  <c r="CF256" i="1"/>
  <c r="CE256" i="1"/>
  <c r="CD256" i="1"/>
  <c r="CC256" i="1"/>
  <c r="CB256" i="1"/>
  <c r="CA256" i="1"/>
  <c r="BZ256" i="1"/>
  <c r="BX256" i="1"/>
  <c r="BW256" i="1"/>
  <c r="BV256" i="1"/>
  <c r="BU256" i="1"/>
  <c r="BT256" i="1"/>
  <c r="BS256" i="1"/>
  <c r="BR256" i="1"/>
  <c r="BQ256" i="1"/>
  <c r="BP256" i="1"/>
  <c r="BO256" i="1"/>
  <c r="BN256" i="1"/>
  <c r="BM256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DX255" i="1"/>
  <c r="DW255" i="1"/>
  <c r="DV255" i="1"/>
  <c r="DU255" i="1"/>
  <c r="DT255" i="1"/>
  <c r="DS255" i="1"/>
  <c r="DR255" i="1"/>
  <c r="DQ255" i="1"/>
  <c r="DP255" i="1"/>
  <c r="DO255" i="1"/>
  <c r="DN255" i="1"/>
  <c r="DM255" i="1"/>
  <c r="DK255" i="1"/>
  <c r="DJ255" i="1"/>
  <c r="DI255" i="1"/>
  <c r="DH255" i="1"/>
  <c r="DG255" i="1"/>
  <c r="DF255" i="1"/>
  <c r="DE255" i="1"/>
  <c r="DD255" i="1"/>
  <c r="DC255" i="1"/>
  <c r="DB255" i="1"/>
  <c r="DA255" i="1"/>
  <c r="CZ255" i="1"/>
  <c r="CX255" i="1"/>
  <c r="CW255" i="1"/>
  <c r="CV255" i="1"/>
  <c r="CU255" i="1"/>
  <c r="CT255" i="1"/>
  <c r="CS255" i="1"/>
  <c r="CR255" i="1"/>
  <c r="CQ255" i="1"/>
  <c r="CP255" i="1"/>
  <c r="CO255" i="1"/>
  <c r="CN255" i="1"/>
  <c r="CM255" i="1"/>
  <c r="CK255" i="1"/>
  <c r="CJ255" i="1"/>
  <c r="CI255" i="1"/>
  <c r="CH255" i="1"/>
  <c r="CG255" i="1"/>
  <c r="CF255" i="1"/>
  <c r="CE255" i="1"/>
  <c r="CD255" i="1"/>
  <c r="CC255" i="1"/>
  <c r="CB255" i="1"/>
  <c r="CA255" i="1"/>
  <c r="BZ255" i="1"/>
  <c r="BX255" i="1"/>
  <c r="BW255" i="1"/>
  <c r="BV255" i="1"/>
  <c r="BU255" i="1"/>
  <c r="BT255" i="1"/>
  <c r="BS255" i="1"/>
  <c r="BR255" i="1"/>
  <c r="BQ255" i="1"/>
  <c r="BP255" i="1"/>
  <c r="BO255" i="1"/>
  <c r="BN255" i="1"/>
  <c r="BM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DX253" i="1"/>
  <c r="DW253" i="1"/>
  <c r="DV253" i="1"/>
  <c r="DU253" i="1"/>
  <c r="DT253" i="1"/>
  <c r="DS253" i="1"/>
  <c r="DR253" i="1"/>
  <c r="DQ253" i="1"/>
  <c r="DP253" i="1"/>
  <c r="DO253" i="1"/>
  <c r="DN253" i="1"/>
  <c r="DM253" i="1"/>
  <c r="DK253" i="1"/>
  <c r="DJ253" i="1"/>
  <c r="DI253" i="1"/>
  <c r="DH253" i="1"/>
  <c r="DG253" i="1"/>
  <c r="DF253" i="1"/>
  <c r="DE253" i="1"/>
  <c r="DD253" i="1"/>
  <c r="DC253" i="1"/>
  <c r="DB253" i="1"/>
  <c r="DA253" i="1"/>
  <c r="CZ253" i="1"/>
  <c r="CX253" i="1"/>
  <c r="CW253" i="1"/>
  <c r="CV253" i="1"/>
  <c r="CU253" i="1"/>
  <c r="CT253" i="1"/>
  <c r="CS253" i="1"/>
  <c r="CR253" i="1"/>
  <c r="CQ253" i="1"/>
  <c r="CP253" i="1"/>
  <c r="CO253" i="1"/>
  <c r="CN253" i="1"/>
  <c r="CM253" i="1"/>
  <c r="CK253" i="1"/>
  <c r="CJ253" i="1"/>
  <c r="CI253" i="1"/>
  <c r="CH253" i="1"/>
  <c r="CG253" i="1"/>
  <c r="CF253" i="1"/>
  <c r="CE253" i="1"/>
  <c r="CD253" i="1"/>
  <c r="CC253" i="1"/>
  <c r="CB253" i="1"/>
  <c r="CA253" i="1"/>
  <c r="BZ253" i="1"/>
  <c r="BX253" i="1"/>
  <c r="BW253" i="1"/>
  <c r="BV253" i="1"/>
  <c r="BU253" i="1"/>
  <c r="BT253" i="1"/>
  <c r="BS253" i="1"/>
  <c r="BR253" i="1"/>
  <c r="BQ253" i="1"/>
  <c r="BP253" i="1"/>
  <c r="BO253" i="1"/>
  <c r="BN253" i="1"/>
  <c r="BM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DX252" i="1"/>
  <c r="DW252" i="1"/>
  <c r="DV252" i="1"/>
  <c r="DU252" i="1"/>
  <c r="DT252" i="1"/>
  <c r="DS252" i="1"/>
  <c r="DR252" i="1"/>
  <c r="DQ252" i="1"/>
  <c r="DP252" i="1"/>
  <c r="DO252" i="1"/>
  <c r="DN252" i="1"/>
  <c r="DM252" i="1"/>
  <c r="DK252" i="1"/>
  <c r="DJ252" i="1"/>
  <c r="DI252" i="1"/>
  <c r="DH252" i="1"/>
  <c r="DG252" i="1"/>
  <c r="DF252" i="1"/>
  <c r="DE252" i="1"/>
  <c r="DD252" i="1"/>
  <c r="DC252" i="1"/>
  <c r="DB252" i="1"/>
  <c r="DA252" i="1"/>
  <c r="CZ252" i="1"/>
  <c r="CX252" i="1"/>
  <c r="CW252" i="1"/>
  <c r="CV252" i="1"/>
  <c r="CU252" i="1"/>
  <c r="CT252" i="1"/>
  <c r="CS252" i="1"/>
  <c r="CR252" i="1"/>
  <c r="CQ252" i="1"/>
  <c r="CP252" i="1"/>
  <c r="CO252" i="1"/>
  <c r="CN252" i="1"/>
  <c r="CM252" i="1"/>
  <c r="CK252" i="1"/>
  <c r="CJ252" i="1"/>
  <c r="CI252" i="1"/>
  <c r="CH252" i="1"/>
  <c r="CG252" i="1"/>
  <c r="CF252" i="1"/>
  <c r="CE252" i="1"/>
  <c r="CD252" i="1"/>
  <c r="CC252" i="1"/>
  <c r="CB252" i="1"/>
  <c r="CA252" i="1"/>
  <c r="BZ252" i="1"/>
  <c r="BX252" i="1"/>
  <c r="BW252" i="1"/>
  <c r="BV252" i="1"/>
  <c r="BU252" i="1"/>
  <c r="BT252" i="1"/>
  <c r="BS252" i="1"/>
  <c r="BR252" i="1"/>
  <c r="BQ252" i="1"/>
  <c r="BP252" i="1"/>
  <c r="BO252" i="1"/>
  <c r="BN252" i="1"/>
  <c r="BM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DX251" i="1"/>
  <c r="DW251" i="1"/>
  <c r="DV251" i="1"/>
  <c r="DU251" i="1"/>
  <c r="DT251" i="1"/>
  <c r="DS251" i="1"/>
  <c r="DR251" i="1"/>
  <c r="DQ251" i="1"/>
  <c r="DP251" i="1"/>
  <c r="DO251" i="1"/>
  <c r="DN251" i="1"/>
  <c r="DM251" i="1"/>
  <c r="DK251" i="1"/>
  <c r="DJ251" i="1"/>
  <c r="DI251" i="1"/>
  <c r="DH251" i="1"/>
  <c r="DG251" i="1"/>
  <c r="DF251" i="1"/>
  <c r="DE251" i="1"/>
  <c r="DD251" i="1"/>
  <c r="DC251" i="1"/>
  <c r="DB251" i="1"/>
  <c r="DA251" i="1"/>
  <c r="CZ251" i="1"/>
  <c r="CX251" i="1"/>
  <c r="CW251" i="1"/>
  <c r="CV251" i="1"/>
  <c r="CU251" i="1"/>
  <c r="CT251" i="1"/>
  <c r="CS251" i="1"/>
  <c r="CR251" i="1"/>
  <c r="CQ251" i="1"/>
  <c r="CP251" i="1"/>
  <c r="CO251" i="1"/>
  <c r="CN251" i="1"/>
  <c r="CM251" i="1"/>
  <c r="CK251" i="1"/>
  <c r="CJ251" i="1"/>
  <c r="CI251" i="1"/>
  <c r="CH251" i="1"/>
  <c r="CG251" i="1"/>
  <c r="CF251" i="1"/>
  <c r="CE251" i="1"/>
  <c r="CD251" i="1"/>
  <c r="CC251" i="1"/>
  <c r="CB251" i="1"/>
  <c r="CA251" i="1"/>
  <c r="BZ251" i="1"/>
  <c r="BX251" i="1"/>
  <c r="BW251" i="1"/>
  <c r="BV251" i="1"/>
  <c r="BU251" i="1"/>
  <c r="BT251" i="1"/>
  <c r="BS251" i="1"/>
  <c r="BR251" i="1"/>
  <c r="BQ251" i="1"/>
  <c r="BP251" i="1"/>
  <c r="BO251" i="1"/>
  <c r="BN251" i="1"/>
  <c r="BM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DX250" i="1"/>
  <c r="DW250" i="1"/>
  <c r="DV250" i="1"/>
  <c r="DU250" i="1"/>
  <c r="DT250" i="1"/>
  <c r="DS250" i="1"/>
  <c r="DR250" i="1"/>
  <c r="DQ250" i="1"/>
  <c r="DP250" i="1"/>
  <c r="DO250" i="1"/>
  <c r="DN250" i="1"/>
  <c r="DM250" i="1"/>
  <c r="DK250" i="1"/>
  <c r="DJ250" i="1"/>
  <c r="DI250" i="1"/>
  <c r="DH250" i="1"/>
  <c r="DG250" i="1"/>
  <c r="DF250" i="1"/>
  <c r="DE250" i="1"/>
  <c r="DD250" i="1"/>
  <c r="DC250" i="1"/>
  <c r="DB250" i="1"/>
  <c r="DA250" i="1"/>
  <c r="CZ250" i="1"/>
  <c r="CX250" i="1"/>
  <c r="CW250" i="1"/>
  <c r="CV250" i="1"/>
  <c r="CU250" i="1"/>
  <c r="CT250" i="1"/>
  <c r="CS250" i="1"/>
  <c r="CR250" i="1"/>
  <c r="CQ250" i="1"/>
  <c r="CP250" i="1"/>
  <c r="CO250" i="1"/>
  <c r="CN250" i="1"/>
  <c r="CM250" i="1"/>
  <c r="CK250" i="1"/>
  <c r="CJ250" i="1"/>
  <c r="CI250" i="1"/>
  <c r="CH250" i="1"/>
  <c r="CG250" i="1"/>
  <c r="CF250" i="1"/>
  <c r="CE250" i="1"/>
  <c r="CD250" i="1"/>
  <c r="CC250" i="1"/>
  <c r="CB250" i="1"/>
  <c r="CA250" i="1"/>
  <c r="BZ250" i="1"/>
  <c r="BX250" i="1"/>
  <c r="BW250" i="1"/>
  <c r="BV250" i="1"/>
  <c r="BU250" i="1"/>
  <c r="BT250" i="1"/>
  <c r="BS250" i="1"/>
  <c r="BR250" i="1"/>
  <c r="BQ250" i="1"/>
  <c r="BP250" i="1"/>
  <c r="BO250" i="1"/>
  <c r="BN250" i="1"/>
  <c r="BM250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DX249" i="1"/>
  <c r="DW249" i="1"/>
  <c r="DV249" i="1"/>
  <c r="DU249" i="1"/>
  <c r="DT249" i="1"/>
  <c r="DS249" i="1"/>
  <c r="DR249" i="1"/>
  <c r="DQ249" i="1"/>
  <c r="DP249" i="1"/>
  <c r="DO249" i="1"/>
  <c r="DN249" i="1"/>
  <c r="DM249" i="1"/>
  <c r="DK249" i="1"/>
  <c r="DJ249" i="1"/>
  <c r="DI249" i="1"/>
  <c r="DH249" i="1"/>
  <c r="DG249" i="1"/>
  <c r="DF249" i="1"/>
  <c r="DE249" i="1"/>
  <c r="DD249" i="1"/>
  <c r="DC249" i="1"/>
  <c r="DB249" i="1"/>
  <c r="DA249" i="1"/>
  <c r="CZ249" i="1"/>
  <c r="CX249" i="1"/>
  <c r="CW249" i="1"/>
  <c r="CV249" i="1"/>
  <c r="CU249" i="1"/>
  <c r="CT249" i="1"/>
  <c r="CS249" i="1"/>
  <c r="CR249" i="1"/>
  <c r="CQ249" i="1"/>
  <c r="CP249" i="1"/>
  <c r="CO249" i="1"/>
  <c r="CN249" i="1"/>
  <c r="CM249" i="1"/>
  <c r="CK249" i="1"/>
  <c r="CJ249" i="1"/>
  <c r="CI249" i="1"/>
  <c r="CH249" i="1"/>
  <c r="CG249" i="1"/>
  <c r="CF249" i="1"/>
  <c r="CE249" i="1"/>
  <c r="CD249" i="1"/>
  <c r="CC249" i="1"/>
  <c r="CB249" i="1"/>
  <c r="CA249" i="1"/>
  <c r="BZ249" i="1"/>
  <c r="BX249" i="1"/>
  <c r="BW249" i="1"/>
  <c r="BV249" i="1"/>
  <c r="BU249" i="1"/>
  <c r="BT249" i="1"/>
  <c r="BS249" i="1"/>
  <c r="BR249" i="1"/>
  <c r="BQ249" i="1"/>
  <c r="BP249" i="1"/>
  <c r="BO249" i="1"/>
  <c r="BN249" i="1"/>
  <c r="BM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DX248" i="1"/>
  <c r="DW248" i="1"/>
  <c r="DV248" i="1"/>
  <c r="DU248" i="1"/>
  <c r="DT248" i="1"/>
  <c r="DS248" i="1"/>
  <c r="DR248" i="1"/>
  <c r="DQ248" i="1"/>
  <c r="DP248" i="1"/>
  <c r="DO248" i="1"/>
  <c r="DN248" i="1"/>
  <c r="DM248" i="1"/>
  <c r="DK248" i="1"/>
  <c r="DJ248" i="1"/>
  <c r="DI248" i="1"/>
  <c r="DH248" i="1"/>
  <c r="DG248" i="1"/>
  <c r="DF248" i="1"/>
  <c r="DE248" i="1"/>
  <c r="DD248" i="1"/>
  <c r="DC248" i="1"/>
  <c r="DB248" i="1"/>
  <c r="DA248" i="1"/>
  <c r="CZ248" i="1"/>
  <c r="CX248" i="1"/>
  <c r="CW248" i="1"/>
  <c r="CV248" i="1"/>
  <c r="CU248" i="1"/>
  <c r="CT248" i="1"/>
  <c r="CS248" i="1"/>
  <c r="CR248" i="1"/>
  <c r="CQ248" i="1"/>
  <c r="CP248" i="1"/>
  <c r="CO248" i="1"/>
  <c r="CN248" i="1"/>
  <c r="CM248" i="1"/>
  <c r="CK248" i="1"/>
  <c r="CJ248" i="1"/>
  <c r="CI248" i="1"/>
  <c r="CH248" i="1"/>
  <c r="CG248" i="1"/>
  <c r="CF248" i="1"/>
  <c r="CE248" i="1"/>
  <c r="CD248" i="1"/>
  <c r="CC248" i="1"/>
  <c r="CB248" i="1"/>
  <c r="CA248" i="1"/>
  <c r="BZ248" i="1"/>
  <c r="BX248" i="1"/>
  <c r="BW248" i="1"/>
  <c r="BV248" i="1"/>
  <c r="BU248" i="1"/>
  <c r="BT248" i="1"/>
  <c r="BS248" i="1"/>
  <c r="BR248" i="1"/>
  <c r="BQ248" i="1"/>
  <c r="BP248" i="1"/>
  <c r="BO248" i="1"/>
  <c r="BN248" i="1"/>
  <c r="BM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DX247" i="1"/>
  <c r="DW247" i="1"/>
  <c r="DV247" i="1"/>
  <c r="DU247" i="1"/>
  <c r="DT247" i="1"/>
  <c r="DS247" i="1"/>
  <c r="DR247" i="1"/>
  <c r="DQ247" i="1"/>
  <c r="DP247" i="1"/>
  <c r="DO247" i="1"/>
  <c r="DN247" i="1"/>
  <c r="DM247" i="1"/>
  <c r="DK247" i="1"/>
  <c r="DJ247" i="1"/>
  <c r="DI247" i="1"/>
  <c r="DH247" i="1"/>
  <c r="DG247" i="1"/>
  <c r="DF247" i="1"/>
  <c r="DE247" i="1"/>
  <c r="DD247" i="1"/>
  <c r="DC247" i="1"/>
  <c r="DB247" i="1"/>
  <c r="DA247" i="1"/>
  <c r="CZ247" i="1"/>
  <c r="CX247" i="1"/>
  <c r="CW247" i="1"/>
  <c r="CV247" i="1"/>
  <c r="CU247" i="1"/>
  <c r="CT247" i="1"/>
  <c r="CS247" i="1"/>
  <c r="CR247" i="1"/>
  <c r="CQ247" i="1"/>
  <c r="CP247" i="1"/>
  <c r="CO247" i="1"/>
  <c r="CN247" i="1"/>
  <c r="CM247" i="1"/>
  <c r="CK247" i="1"/>
  <c r="CJ247" i="1"/>
  <c r="CI247" i="1"/>
  <c r="CH247" i="1"/>
  <c r="CG247" i="1"/>
  <c r="CF247" i="1"/>
  <c r="CE247" i="1"/>
  <c r="CD247" i="1"/>
  <c r="CC247" i="1"/>
  <c r="CB247" i="1"/>
  <c r="CA247" i="1"/>
  <c r="BZ247" i="1"/>
  <c r="BX247" i="1"/>
  <c r="BW247" i="1"/>
  <c r="BV247" i="1"/>
  <c r="BU247" i="1"/>
  <c r="BT247" i="1"/>
  <c r="BS247" i="1"/>
  <c r="BR247" i="1"/>
  <c r="BQ247" i="1"/>
  <c r="BP247" i="1"/>
  <c r="BO247" i="1"/>
  <c r="BN247" i="1"/>
  <c r="BM247" i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DX246" i="1"/>
  <c r="DW246" i="1"/>
  <c r="DV246" i="1"/>
  <c r="DU246" i="1"/>
  <c r="DT246" i="1"/>
  <c r="DS246" i="1"/>
  <c r="DR246" i="1"/>
  <c r="DQ246" i="1"/>
  <c r="DP246" i="1"/>
  <c r="DO246" i="1"/>
  <c r="DN246" i="1"/>
  <c r="DM246" i="1"/>
  <c r="DK246" i="1"/>
  <c r="DJ246" i="1"/>
  <c r="DI246" i="1"/>
  <c r="DH246" i="1"/>
  <c r="DG246" i="1"/>
  <c r="DF246" i="1"/>
  <c r="DE246" i="1"/>
  <c r="DD246" i="1"/>
  <c r="DC246" i="1"/>
  <c r="DB246" i="1"/>
  <c r="DA246" i="1"/>
  <c r="CZ246" i="1"/>
  <c r="CX246" i="1"/>
  <c r="CW246" i="1"/>
  <c r="CV246" i="1"/>
  <c r="CU246" i="1"/>
  <c r="CT246" i="1"/>
  <c r="CS246" i="1"/>
  <c r="CR246" i="1"/>
  <c r="CQ246" i="1"/>
  <c r="CP246" i="1"/>
  <c r="CO246" i="1"/>
  <c r="CN246" i="1"/>
  <c r="CM246" i="1"/>
  <c r="CK246" i="1"/>
  <c r="CJ246" i="1"/>
  <c r="CI246" i="1"/>
  <c r="CH246" i="1"/>
  <c r="CG246" i="1"/>
  <c r="CF246" i="1"/>
  <c r="CE246" i="1"/>
  <c r="CD246" i="1"/>
  <c r="CC246" i="1"/>
  <c r="CB246" i="1"/>
  <c r="CA246" i="1"/>
  <c r="BZ246" i="1"/>
  <c r="BX246" i="1"/>
  <c r="BW246" i="1"/>
  <c r="BV246" i="1"/>
  <c r="BU246" i="1"/>
  <c r="BT246" i="1"/>
  <c r="BS246" i="1"/>
  <c r="BR246" i="1"/>
  <c r="BQ246" i="1"/>
  <c r="BP246" i="1"/>
  <c r="BO246" i="1"/>
  <c r="BN246" i="1"/>
  <c r="BM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DY255" i="1" l="1"/>
  <c r="BH61" i="2"/>
  <c r="BH35" i="2"/>
  <c r="BL10" i="1"/>
  <c r="BL11" i="1"/>
  <c r="BL12" i="1"/>
  <c r="BL13" i="1"/>
  <c r="BL14" i="1"/>
  <c r="BL15" i="1"/>
  <c r="BL16" i="1"/>
  <c r="BL17" i="1"/>
  <c r="BL228" i="1" s="1"/>
  <c r="BL284" i="1" s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7" i="1"/>
  <c r="BL58" i="1"/>
  <c r="BL229" i="1" s="1"/>
  <c r="BL59" i="1"/>
  <c r="BL60" i="1"/>
  <c r="BL63" i="1"/>
  <c r="BL64" i="1"/>
  <c r="BL65" i="1"/>
  <c r="BL66" i="1"/>
  <c r="BL67" i="1"/>
  <c r="BL68" i="1"/>
  <c r="BL233" i="1" s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2" i="1"/>
  <c r="BL83" i="1"/>
  <c r="BL84" i="1"/>
  <c r="BL85" i="1"/>
  <c r="BL86" i="1"/>
  <c r="BL87" i="1"/>
  <c r="BL88" i="1"/>
  <c r="BL89" i="1"/>
  <c r="BL90" i="1"/>
  <c r="BL91" i="1"/>
  <c r="BL239" i="1" s="1"/>
  <c r="BL92" i="1"/>
  <c r="BL93" i="1"/>
  <c r="BL94" i="1"/>
  <c r="BL95" i="1"/>
  <c r="BL96" i="1"/>
  <c r="BL97" i="1"/>
  <c r="BL98" i="1"/>
  <c r="BL99" i="1"/>
  <c r="BL100" i="1"/>
  <c r="BL101" i="1"/>
  <c r="BL102" i="1"/>
  <c r="BL104" i="1"/>
  <c r="BL105" i="1"/>
  <c r="BL241" i="1" s="1"/>
  <c r="BL106" i="1"/>
  <c r="BL108" i="1"/>
  <c r="BL109" i="1"/>
  <c r="BL111" i="1"/>
  <c r="BL112" i="1"/>
  <c r="BL115" i="1"/>
  <c r="BL116" i="1"/>
  <c r="BL117" i="1"/>
  <c r="BL118" i="1"/>
  <c r="BL119" i="1"/>
  <c r="BL120" i="1"/>
  <c r="BL248" i="1" s="1"/>
  <c r="BL121" i="1"/>
  <c r="BL122" i="1"/>
  <c r="BL256" i="1" s="1"/>
  <c r="BL123" i="1"/>
  <c r="BL124" i="1"/>
  <c r="BL125" i="1"/>
  <c r="BL126" i="1"/>
  <c r="BL127" i="1"/>
  <c r="BL128" i="1"/>
  <c r="BL129" i="1"/>
  <c r="BL130" i="1"/>
  <c r="BL131" i="1"/>
  <c r="BL132" i="1"/>
  <c r="BL133" i="1"/>
  <c r="BL134" i="1"/>
  <c r="BL135" i="1"/>
  <c r="BL136" i="1"/>
  <c r="BL137" i="1"/>
  <c r="BL138" i="1"/>
  <c r="BL139" i="1"/>
  <c r="BL140" i="1"/>
  <c r="BL141" i="1"/>
  <c r="BL142" i="1"/>
  <c r="BL143" i="1"/>
  <c r="BL144" i="1"/>
  <c r="BL145" i="1"/>
  <c r="BL146" i="1"/>
  <c r="BL147" i="1"/>
  <c r="BL148" i="1"/>
  <c r="BL149" i="1"/>
  <c r="BL150" i="1"/>
  <c r="BL151" i="1"/>
  <c r="BL152" i="1"/>
  <c r="BL153" i="1"/>
  <c r="BL154" i="1"/>
  <c r="BL155" i="1"/>
  <c r="BL156" i="1"/>
  <c r="BL157" i="1"/>
  <c r="BL158" i="1"/>
  <c r="BL159" i="1"/>
  <c r="BL160" i="1"/>
  <c r="BL162" i="1"/>
  <c r="BL163" i="1"/>
  <c r="BL257" i="1" s="1"/>
  <c r="BL164" i="1"/>
  <c r="BL165" i="1"/>
  <c r="BL167" i="1"/>
  <c r="BL168" i="1"/>
  <c r="BL169" i="1"/>
  <c r="BL170" i="1"/>
  <c r="BL171" i="1"/>
  <c r="BL172" i="1"/>
  <c r="BL261" i="1" s="1"/>
  <c r="BL173" i="1"/>
  <c r="BL175" i="1"/>
  <c r="BL176" i="1"/>
  <c r="BL177" i="1"/>
  <c r="BL178" i="1"/>
  <c r="BL179" i="1"/>
  <c r="BL180" i="1"/>
  <c r="BL181" i="1"/>
  <c r="BL182" i="1"/>
  <c r="BL183" i="1"/>
  <c r="BL184" i="1"/>
  <c r="BL186" i="1"/>
  <c r="BL187" i="1"/>
  <c r="BL188" i="1"/>
  <c r="BL189" i="1"/>
  <c r="BL190" i="1"/>
  <c r="BL191" i="1"/>
  <c r="BL192" i="1"/>
  <c r="BL193" i="1"/>
  <c r="BL194" i="1"/>
  <c r="BL195" i="1"/>
  <c r="BL196" i="1"/>
  <c r="BL197" i="1"/>
  <c r="BL198" i="1"/>
  <c r="BL199" i="1"/>
  <c r="BL200" i="1"/>
  <c r="BL201" i="1"/>
  <c r="BL202" i="1"/>
  <c r="BL203" i="1"/>
  <c r="BL204" i="1"/>
  <c r="BL205" i="1"/>
  <c r="BL206" i="1"/>
  <c r="BL208" i="1"/>
  <c r="BL209" i="1"/>
  <c r="BL269" i="1" s="1"/>
  <c r="BL210" i="1"/>
  <c r="BL212" i="1"/>
  <c r="BL211" i="1" s="1"/>
  <c r="BL214" i="1"/>
  <c r="BH201" i="2"/>
  <c r="BH183" i="2"/>
  <c r="BH174" i="2"/>
  <c r="BH156" i="2"/>
  <c r="BH137" i="2"/>
  <c r="BH127" i="2"/>
  <c r="BH124" i="2"/>
  <c r="BH119" i="2"/>
  <c r="BH114" i="2"/>
  <c r="BH110" i="2"/>
  <c r="BH107" i="2"/>
  <c r="BH102" i="2"/>
  <c r="BH97" i="2"/>
  <c r="BH89" i="2"/>
  <c r="BH92" i="2"/>
  <c r="BH86" i="2"/>
  <c r="BH81" i="2"/>
  <c r="BH76" i="2"/>
  <c r="BH71" i="2"/>
  <c r="DX269" i="1"/>
  <c r="DW269" i="1"/>
  <c r="DV269" i="1"/>
  <c r="DU269" i="1"/>
  <c r="DT269" i="1"/>
  <c r="DS269" i="1"/>
  <c r="DR269" i="1"/>
  <c r="DQ269" i="1"/>
  <c r="DP269" i="1"/>
  <c r="DO269" i="1"/>
  <c r="DN269" i="1"/>
  <c r="DM269" i="1"/>
  <c r="DK269" i="1"/>
  <c r="DJ269" i="1"/>
  <c r="DI269" i="1"/>
  <c r="DH269" i="1"/>
  <c r="DG269" i="1"/>
  <c r="DF269" i="1"/>
  <c r="DE269" i="1"/>
  <c r="DD269" i="1"/>
  <c r="DC269" i="1"/>
  <c r="DB269" i="1"/>
  <c r="DA269" i="1"/>
  <c r="CZ269" i="1"/>
  <c r="BF67" i="2" s="1"/>
  <c r="CX269" i="1"/>
  <c r="CW269" i="1"/>
  <c r="CV269" i="1"/>
  <c r="CU269" i="1"/>
  <c r="CT269" i="1"/>
  <c r="CS269" i="1"/>
  <c r="CR269" i="1"/>
  <c r="CQ269" i="1"/>
  <c r="CP269" i="1"/>
  <c r="CO269" i="1"/>
  <c r="CN269" i="1"/>
  <c r="CM269" i="1"/>
  <c r="CK269" i="1"/>
  <c r="CJ269" i="1"/>
  <c r="CI269" i="1"/>
  <c r="CH269" i="1"/>
  <c r="CG269" i="1"/>
  <c r="CF269" i="1"/>
  <c r="CE269" i="1"/>
  <c r="CD269" i="1"/>
  <c r="CC269" i="1"/>
  <c r="CB269" i="1"/>
  <c r="CA269" i="1"/>
  <c r="BZ269" i="1"/>
  <c r="BX269" i="1"/>
  <c r="BW269" i="1"/>
  <c r="BV269" i="1"/>
  <c r="BU269" i="1"/>
  <c r="BT269" i="1"/>
  <c r="BS269" i="1"/>
  <c r="BR269" i="1"/>
  <c r="BQ269" i="1"/>
  <c r="BP269" i="1"/>
  <c r="BO269" i="1"/>
  <c r="BN269" i="1"/>
  <c r="BM269" i="1"/>
  <c r="BK269" i="1"/>
  <c r="BJ269" i="1"/>
  <c r="BI269" i="1"/>
  <c r="BH269" i="1"/>
  <c r="BG269" i="1"/>
  <c r="BF269" i="1"/>
  <c r="BE269" i="1"/>
  <c r="BD269" i="1"/>
  <c r="BC269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DX268" i="1"/>
  <c r="DW268" i="1"/>
  <c r="DV268" i="1"/>
  <c r="DU268" i="1"/>
  <c r="DT268" i="1"/>
  <c r="DS268" i="1"/>
  <c r="DR268" i="1"/>
  <c r="DQ268" i="1"/>
  <c r="DP268" i="1"/>
  <c r="DO268" i="1"/>
  <c r="DN268" i="1"/>
  <c r="DM268" i="1"/>
  <c r="DK268" i="1"/>
  <c r="DJ268" i="1"/>
  <c r="DI268" i="1"/>
  <c r="DH268" i="1"/>
  <c r="DG268" i="1"/>
  <c r="DF268" i="1"/>
  <c r="DE268" i="1"/>
  <c r="DD268" i="1"/>
  <c r="DC268" i="1"/>
  <c r="DB268" i="1"/>
  <c r="DA268" i="1"/>
  <c r="CZ268" i="1"/>
  <c r="BF66" i="2" s="1"/>
  <c r="CX268" i="1"/>
  <c r="CW268" i="1"/>
  <c r="CV268" i="1"/>
  <c r="CU268" i="1"/>
  <c r="CT268" i="1"/>
  <c r="CS268" i="1"/>
  <c r="CR268" i="1"/>
  <c r="CQ268" i="1"/>
  <c r="CP268" i="1"/>
  <c r="CO268" i="1"/>
  <c r="CN268" i="1"/>
  <c r="CM268" i="1"/>
  <c r="CK268" i="1"/>
  <c r="CJ268" i="1"/>
  <c r="CI268" i="1"/>
  <c r="CH268" i="1"/>
  <c r="CG268" i="1"/>
  <c r="CF268" i="1"/>
  <c r="CE268" i="1"/>
  <c r="CD268" i="1"/>
  <c r="CC268" i="1"/>
  <c r="CB268" i="1"/>
  <c r="CA268" i="1"/>
  <c r="BZ268" i="1"/>
  <c r="BX268" i="1"/>
  <c r="BW268" i="1"/>
  <c r="BV268" i="1"/>
  <c r="BU268" i="1"/>
  <c r="BT268" i="1"/>
  <c r="BS268" i="1"/>
  <c r="BR268" i="1"/>
  <c r="BQ268" i="1"/>
  <c r="BP268" i="1"/>
  <c r="BO268" i="1"/>
  <c r="BN268" i="1"/>
  <c r="BM268" i="1"/>
  <c r="BK268" i="1"/>
  <c r="BJ268" i="1"/>
  <c r="BI268" i="1"/>
  <c r="BH268" i="1"/>
  <c r="BG268" i="1"/>
  <c r="BF268" i="1"/>
  <c r="BE268" i="1"/>
  <c r="BD268" i="1"/>
  <c r="BC268" i="1"/>
  <c r="BB268" i="1"/>
  <c r="BA268" i="1"/>
  <c r="AZ268" i="1"/>
  <c r="AY268" i="1"/>
  <c r="AX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F65" i="2"/>
  <c r="DX266" i="1"/>
  <c r="DW266" i="1"/>
  <c r="DV266" i="1"/>
  <c r="DU266" i="1"/>
  <c r="DT266" i="1"/>
  <c r="DS266" i="1"/>
  <c r="DR266" i="1"/>
  <c r="DQ266" i="1"/>
  <c r="DP266" i="1"/>
  <c r="DO266" i="1"/>
  <c r="DN266" i="1"/>
  <c r="DM266" i="1"/>
  <c r="DK266" i="1"/>
  <c r="DJ266" i="1"/>
  <c r="DI266" i="1"/>
  <c r="DH266" i="1"/>
  <c r="DG266" i="1"/>
  <c r="DF266" i="1"/>
  <c r="DE266" i="1"/>
  <c r="DD266" i="1"/>
  <c r="DC266" i="1"/>
  <c r="DB266" i="1"/>
  <c r="DA266" i="1"/>
  <c r="CZ266" i="1"/>
  <c r="CX266" i="1"/>
  <c r="CW266" i="1"/>
  <c r="CV266" i="1"/>
  <c r="CU266" i="1"/>
  <c r="CT266" i="1"/>
  <c r="CS266" i="1"/>
  <c r="CR266" i="1"/>
  <c r="CQ266" i="1"/>
  <c r="CP266" i="1"/>
  <c r="CO266" i="1"/>
  <c r="CN266" i="1"/>
  <c r="CM266" i="1"/>
  <c r="CK266" i="1"/>
  <c r="CJ266" i="1"/>
  <c r="CI266" i="1"/>
  <c r="CH266" i="1"/>
  <c r="CG266" i="1"/>
  <c r="CF266" i="1"/>
  <c r="CE266" i="1"/>
  <c r="CD266" i="1"/>
  <c r="CC266" i="1"/>
  <c r="CB266" i="1"/>
  <c r="CA266" i="1"/>
  <c r="BZ266" i="1"/>
  <c r="BX266" i="1"/>
  <c r="BW266" i="1"/>
  <c r="BV266" i="1"/>
  <c r="BU266" i="1"/>
  <c r="BT266" i="1"/>
  <c r="BS266" i="1"/>
  <c r="BR266" i="1"/>
  <c r="BQ266" i="1"/>
  <c r="BP266" i="1"/>
  <c r="BO266" i="1"/>
  <c r="BN266" i="1"/>
  <c r="BM266" i="1"/>
  <c r="BK266" i="1"/>
  <c r="BJ266" i="1"/>
  <c r="BI266" i="1"/>
  <c r="BH266" i="1"/>
  <c r="BG266" i="1"/>
  <c r="BF266" i="1"/>
  <c r="BE266" i="1"/>
  <c r="BD266" i="1"/>
  <c r="BC266" i="1"/>
  <c r="BB266" i="1"/>
  <c r="BA266" i="1"/>
  <c r="AZ266" i="1"/>
  <c r="AY266" i="1"/>
  <c r="AX266" i="1"/>
  <c r="AW266" i="1"/>
  <c r="AV266" i="1"/>
  <c r="AU266" i="1"/>
  <c r="AT266" i="1"/>
  <c r="AS266" i="1"/>
  <c r="AR266" i="1"/>
  <c r="AQ266" i="1"/>
  <c r="AP266" i="1"/>
  <c r="AO266" i="1"/>
  <c r="AN266" i="1"/>
  <c r="AM266" i="1"/>
  <c r="AL266" i="1"/>
  <c r="AK266" i="1"/>
  <c r="AJ266" i="1"/>
  <c r="AI266" i="1"/>
  <c r="AH266" i="1"/>
  <c r="AG266" i="1"/>
  <c r="AF266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DX265" i="1"/>
  <c r="DW265" i="1"/>
  <c r="DV265" i="1"/>
  <c r="DU265" i="1"/>
  <c r="DT265" i="1"/>
  <c r="DS265" i="1"/>
  <c r="DR265" i="1"/>
  <c r="DQ265" i="1"/>
  <c r="DP265" i="1"/>
  <c r="DO265" i="1"/>
  <c r="DN265" i="1"/>
  <c r="DM265" i="1"/>
  <c r="DK265" i="1"/>
  <c r="DJ265" i="1"/>
  <c r="DI265" i="1"/>
  <c r="DH265" i="1"/>
  <c r="DG265" i="1"/>
  <c r="DF265" i="1"/>
  <c r="DE265" i="1"/>
  <c r="DD265" i="1"/>
  <c r="DC265" i="1"/>
  <c r="DB265" i="1"/>
  <c r="DA265" i="1"/>
  <c r="CZ265" i="1"/>
  <c r="CX265" i="1"/>
  <c r="CW265" i="1"/>
  <c r="CV265" i="1"/>
  <c r="CU265" i="1"/>
  <c r="CT265" i="1"/>
  <c r="CS265" i="1"/>
  <c r="CR265" i="1"/>
  <c r="CQ265" i="1"/>
  <c r="CP265" i="1"/>
  <c r="CO265" i="1"/>
  <c r="CN265" i="1"/>
  <c r="CM265" i="1"/>
  <c r="CK265" i="1"/>
  <c r="CJ265" i="1"/>
  <c r="CI265" i="1"/>
  <c r="CH265" i="1"/>
  <c r="CG265" i="1"/>
  <c r="CF265" i="1"/>
  <c r="CE265" i="1"/>
  <c r="CD265" i="1"/>
  <c r="CC265" i="1"/>
  <c r="CB265" i="1"/>
  <c r="CA265" i="1"/>
  <c r="BZ265" i="1"/>
  <c r="BX265" i="1"/>
  <c r="BW265" i="1"/>
  <c r="BV265" i="1"/>
  <c r="BU265" i="1"/>
  <c r="BT265" i="1"/>
  <c r="BS265" i="1"/>
  <c r="BR265" i="1"/>
  <c r="BQ265" i="1"/>
  <c r="BP265" i="1"/>
  <c r="BO265" i="1"/>
  <c r="BN265" i="1"/>
  <c r="BM265" i="1"/>
  <c r="BK265" i="1"/>
  <c r="BJ265" i="1"/>
  <c r="BI265" i="1"/>
  <c r="BH265" i="1"/>
  <c r="BG265" i="1"/>
  <c r="BF265" i="1"/>
  <c r="BE265" i="1"/>
  <c r="BD265" i="1"/>
  <c r="BC265" i="1"/>
  <c r="BB265" i="1"/>
  <c r="BA265" i="1"/>
  <c r="AZ265" i="1"/>
  <c r="AY265" i="1"/>
  <c r="AX265" i="1"/>
  <c r="AW265" i="1"/>
  <c r="AV265" i="1"/>
  <c r="AU265" i="1"/>
  <c r="AT265" i="1"/>
  <c r="AS265" i="1"/>
  <c r="AR265" i="1"/>
  <c r="AQ265" i="1"/>
  <c r="AP265" i="1"/>
  <c r="AO265" i="1"/>
  <c r="AN265" i="1"/>
  <c r="AM265" i="1"/>
  <c r="AL265" i="1"/>
  <c r="AK265" i="1"/>
  <c r="AJ265" i="1"/>
  <c r="AI265" i="1"/>
  <c r="AH265" i="1"/>
  <c r="AG265" i="1"/>
  <c r="AF265" i="1"/>
  <c r="AE265" i="1"/>
  <c r="AD265" i="1"/>
  <c r="AC265" i="1"/>
  <c r="AB265" i="1"/>
  <c r="AA265" i="1"/>
  <c r="Z265" i="1"/>
  <c r="Y265" i="1"/>
  <c r="X265" i="1"/>
  <c r="W265" i="1"/>
  <c r="V265" i="1"/>
  <c r="U265" i="1"/>
  <c r="T265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DX264" i="1"/>
  <c r="DW264" i="1"/>
  <c r="DV264" i="1"/>
  <c r="DU264" i="1"/>
  <c r="DT264" i="1"/>
  <c r="DS264" i="1"/>
  <c r="DR264" i="1"/>
  <c r="DQ264" i="1"/>
  <c r="DP264" i="1"/>
  <c r="DO264" i="1"/>
  <c r="DN264" i="1"/>
  <c r="DM264" i="1"/>
  <c r="DK264" i="1"/>
  <c r="DJ264" i="1"/>
  <c r="DI264" i="1"/>
  <c r="DH264" i="1"/>
  <c r="DG264" i="1"/>
  <c r="DF264" i="1"/>
  <c r="DE264" i="1"/>
  <c r="DD264" i="1"/>
  <c r="DC264" i="1"/>
  <c r="DB264" i="1"/>
  <c r="DA264" i="1"/>
  <c r="CZ264" i="1"/>
  <c r="CX264" i="1"/>
  <c r="CW264" i="1"/>
  <c r="CV264" i="1"/>
  <c r="CU264" i="1"/>
  <c r="CT264" i="1"/>
  <c r="CS264" i="1"/>
  <c r="CR264" i="1"/>
  <c r="CQ264" i="1"/>
  <c r="CP264" i="1"/>
  <c r="CO264" i="1"/>
  <c r="CN264" i="1"/>
  <c r="CM264" i="1"/>
  <c r="CK264" i="1"/>
  <c r="CJ264" i="1"/>
  <c r="CI264" i="1"/>
  <c r="CH264" i="1"/>
  <c r="CG264" i="1"/>
  <c r="CF264" i="1"/>
  <c r="CE264" i="1"/>
  <c r="CD264" i="1"/>
  <c r="CC264" i="1"/>
  <c r="CB264" i="1"/>
  <c r="CA264" i="1"/>
  <c r="BZ264" i="1"/>
  <c r="BX264" i="1"/>
  <c r="BW264" i="1"/>
  <c r="BV264" i="1"/>
  <c r="BU264" i="1"/>
  <c r="BT264" i="1"/>
  <c r="BS264" i="1"/>
  <c r="BR264" i="1"/>
  <c r="BQ264" i="1"/>
  <c r="BP264" i="1"/>
  <c r="BO264" i="1"/>
  <c r="BN264" i="1"/>
  <c r="BM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DX262" i="1"/>
  <c r="DW262" i="1"/>
  <c r="DV262" i="1"/>
  <c r="DU262" i="1"/>
  <c r="DT262" i="1"/>
  <c r="DS262" i="1"/>
  <c r="DR262" i="1"/>
  <c r="DQ262" i="1"/>
  <c r="DP262" i="1"/>
  <c r="DO262" i="1"/>
  <c r="DN262" i="1"/>
  <c r="DM262" i="1"/>
  <c r="DK262" i="1"/>
  <c r="DJ262" i="1"/>
  <c r="DI262" i="1"/>
  <c r="DH262" i="1"/>
  <c r="DG262" i="1"/>
  <c r="DF262" i="1"/>
  <c r="DE262" i="1"/>
  <c r="DD262" i="1"/>
  <c r="DC262" i="1"/>
  <c r="DB262" i="1"/>
  <c r="DA262" i="1"/>
  <c r="CZ262" i="1"/>
  <c r="CX262" i="1"/>
  <c r="CW262" i="1"/>
  <c r="CV262" i="1"/>
  <c r="CU262" i="1"/>
  <c r="CT262" i="1"/>
  <c r="CS262" i="1"/>
  <c r="CR262" i="1"/>
  <c r="CQ262" i="1"/>
  <c r="CP262" i="1"/>
  <c r="CO262" i="1"/>
  <c r="CN262" i="1"/>
  <c r="CM262" i="1"/>
  <c r="CK262" i="1"/>
  <c r="CJ262" i="1"/>
  <c r="CI262" i="1"/>
  <c r="CH262" i="1"/>
  <c r="CG262" i="1"/>
  <c r="CF262" i="1"/>
  <c r="CE262" i="1"/>
  <c r="CD262" i="1"/>
  <c r="CC262" i="1"/>
  <c r="CB262" i="1"/>
  <c r="CA262" i="1"/>
  <c r="BZ262" i="1"/>
  <c r="BX262" i="1"/>
  <c r="BW262" i="1"/>
  <c r="BV262" i="1"/>
  <c r="BU262" i="1"/>
  <c r="BT262" i="1"/>
  <c r="BS262" i="1"/>
  <c r="BR262" i="1"/>
  <c r="BQ262" i="1"/>
  <c r="BP262" i="1"/>
  <c r="BO262" i="1"/>
  <c r="BN262" i="1"/>
  <c r="BM262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DX261" i="1"/>
  <c r="DW261" i="1"/>
  <c r="DV261" i="1"/>
  <c r="DU261" i="1"/>
  <c r="DT261" i="1"/>
  <c r="DS261" i="1"/>
  <c r="DR261" i="1"/>
  <c r="DQ261" i="1"/>
  <c r="DP261" i="1"/>
  <c r="DO261" i="1"/>
  <c r="DN261" i="1"/>
  <c r="DM261" i="1"/>
  <c r="DK261" i="1"/>
  <c r="DJ261" i="1"/>
  <c r="DI261" i="1"/>
  <c r="DH261" i="1"/>
  <c r="DG261" i="1"/>
  <c r="DF261" i="1"/>
  <c r="DE261" i="1"/>
  <c r="DD261" i="1"/>
  <c r="DC261" i="1"/>
  <c r="DB261" i="1"/>
  <c r="DA261" i="1"/>
  <c r="CZ261" i="1"/>
  <c r="CX261" i="1"/>
  <c r="CW261" i="1"/>
  <c r="CV261" i="1"/>
  <c r="CU261" i="1"/>
  <c r="CT261" i="1"/>
  <c r="CS261" i="1"/>
  <c r="CR261" i="1"/>
  <c r="CQ261" i="1"/>
  <c r="CP261" i="1"/>
  <c r="CO261" i="1"/>
  <c r="CN261" i="1"/>
  <c r="CM261" i="1"/>
  <c r="CK261" i="1"/>
  <c r="CJ261" i="1"/>
  <c r="CI261" i="1"/>
  <c r="CH261" i="1"/>
  <c r="CG261" i="1"/>
  <c r="CF261" i="1"/>
  <c r="CE261" i="1"/>
  <c r="CD261" i="1"/>
  <c r="CC261" i="1"/>
  <c r="CB261" i="1"/>
  <c r="CA261" i="1"/>
  <c r="BZ261" i="1"/>
  <c r="BX261" i="1"/>
  <c r="BW261" i="1"/>
  <c r="BV261" i="1"/>
  <c r="BU261" i="1"/>
  <c r="BT261" i="1"/>
  <c r="BS261" i="1"/>
  <c r="BR261" i="1"/>
  <c r="BQ261" i="1"/>
  <c r="BP261" i="1"/>
  <c r="BO261" i="1"/>
  <c r="BN261" i="1"/>
  <c r="BM261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D260" i="1"/>
  <c r="DX259" i="1"/>
  <c r="DW259" i="1"/>
  <c r="DV259" i="1"/>
  <c r="DU259" i="1"/>
  <c r="DT259" i="1"/>
  <c r="DS259" i="1"/>
  <c r="DR259" i="1"/>
  <c r="DQ259" i="1"/>
  <c r="DP259" i="1"/>
  <c r="DO259" i="1"/>
  <c r="DN259" i="1"/>
  <c r="DM259" i="1"/>
  <c r="DK259" i="1"/>
  <c r="DJ259" i="1"/>
  <c r="DI259" i="1"/>
  <c r="DH259" i="1"/>
  <c r="DG259" i="1"/>
  <c r="DF259" i="1"/>
  <c r="DE259" i="1"/>
  <c r="DD259" i="1"/>
  <c r="DC259" i="1"/>
  <c r="DB259" i="1"/>
  <c r="DA259" i="1"/>
  <c r="CZ259" i="1"/>
  <c r="CX259" i="1"/>
  <c r="CW259" i="1"/>
  <c r="CV259" i="1"/>
  <c r="CU259" i="1"/>
  <c r="CT259" i="1"/>
  <c r="CS259" i="1"/>
  <c r="CR259" i="1"/>
  <c r="CQ259" i="1"/>
  <c r="CP259" i="1"/>
  <c r="CO259" i="1"/>
  <c r="CN259" i="1"/>
  <c r="CM259" i="1"/>
  <c r="CK259" i="1"/>
  <c r="CJ259" i="1"/>
  <c r="CI259" i="1"/>
  <c r="CH259" i="1"/>
  <c r="CG259" i="1"/>
  <c r="CF259" i="1"/>
  <c r="CE259" i="1"/>
  <c r="CD259" i="1"/>
  <c r="CC259" i="1"/>
  <c r="CB259" i="1"/>
  <c r="CA259" i="1"/>
  <c r="BZ259" i="1"/>
  <c r="BX259" i="1"/>
  <c r="BW259" i="1"/>
  <c r="BV259" i="1"/>
  <c r="BU259" i="1"/>
  <c r="BT259" i="1"/>
  <c r="BS259" i="1"/>
  <c r="BR259" i="1"/>
  <c r="BQ259" i="1"/>
  <c r="BP259" i="1"/>
  <c r="BO259" i="1"/>
  <c r="BN259" i="1"/>
  <c r="BM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G55" i="2"/>
  <c r="BF55" i="2"/>
  <c r="BG54" i="2"/>
  <c r="BF54" i="2"/>
  <c r="D222" i="1"/>
  <c r="D278" i="1" s="1"/>
  <c r="DX241" i="1"/>
  <c r="DW241" i="1"/>
  <c r="DV241" i="1"/>
  <c r="DU241" i="1"/>
  <c r="DT241" i="1"/>
  <c r="DS241" i="1"/>
  <c r="DR241" i="1"/>
  <c r="DQ241" i="1"/>
  <c r="DP241" i="1"/>
  <c r="DO241" i="1"/>
  <c r="DN241" i="1"/>
  <c r="DM241" i="1"/>
  <c r="BG41" i="2" s="1"/>
  <c r="DK241" i="1"/>
  <c r="DJ241" i="1"/>
  <c r="DI241" i="1"/>
  <c r="DH241" i="1"/>
  <c r="DG241" i="1"/>
  <c r="DF241" i="1"/>
  <c r="DE241" i="1"/>
  <c r="DD241" i="1"/>
  <c r="DC241" i="1"/>
  <c r="DB241" i="1"/>
  <c r="DA241" i="1"/>
  <c r="CZ241" i="1"/>
  <c r="BF41" i="2" s="1"/>
  <c r="CX241" i="1"/>
  <c r="CW241" i="1"/>
  <c r="CV241" i="1"/>
  <c r="CU241" i="1"/>
  <c r="CT241" i="1"/>
  <c r="CS241" i="1"/>
  <c r="CR241" i="1"/>
  <c r="CQ241" i="1"/>
  <c r="CP241" i="1"/>
  <c r="CO241" i="1"/>
  <c r="CN241" i="1"/>
  <c r="CM241" i="1"/>
  <c r="CK241" i="1"/>
  <c r="CJ241" i="1"/>
  <c r="CI241" i="1"/>
  <c r="CH241" i="1"/>
  <c r="CG241" i="1"/>
  <c r="CF241" i="1"/>
  <c r="CE241" i="1"/>
  <c r="CD241" i="1"/>
  <c r="CC241" i="1"/>
  <c r="CB241" i="1"/>
  <c r="CA241" i="1"/>
  <c r="BZ241" i="1"/>
  <c r="BX241" i="1"/>
  <c r="BW241" i="1"/>
  <c r="BV241" i="1"/>
  <c r="BU241" i="1"/>
  <c r="BT241" i="1"/>
  <c r="BS241" i="1"/>
  <c r="BR241" i="1"/>
  <c r="BQ241" i="1"/>
  <c r="BP241" i="1"/>
  <c r="BO241" i="1"/>
  <c r="BN241" i="1"/>
  <c r="BM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DX240" i="1"/>
  <c r="DW240" i="1"/>
  <c r="DV240" i="1"/>
  <c r="DU240" i="1"/>
  <c r="DT240" i="1"/>
  <c r="DS240" i="1"/>
  <c r="DR240" i="1"/>
  <c r="DQ240" i="1"/>
  <c r="DP240" i="1"/>
  <c r="DO240" i="1"/>
  <c r="DN240" i="1"/>
  <c r="DM240" i="1"/>
  <c r="BG40" i="2" s="1"/>
  <c r="DK240" i="1"/>
  <c r="DJ240" i="1"/>
  <c r="DI240" i="1"/>
  <c r="DH240" i="1"/>
  <c r="DG240" i="1"/>
  <c r="DF240" i="1"/>
  <c r="DE240" i="1"/>
  <c r="DD240" i="1"/>
  <c r="DC240" i="1"/>
  <c r="DB240" i="1"/>
  <c r="DA240" i="1"/>
  <c r="CZ240" i="1"/>
  <c r="BF40" i="2" s="1"/>
  <c r="CX240" i="1"/>
  <c r="CW240" i="1"/>
  <c r="CV240" i="1"/>
  <c r="CU240" i="1"/>
  <c r="CT240" i="1"/>
  <c r="CS240" i="1"/>
  <c r="CR240" i="1"/>
  <c r="CQ240" i="1"/>
  <c r="CP240" i="1"/>
  <c r="CO240" i="1"/>
  <c r="CN240" i="1"/>
  <c r="CM240" i="1"/>
  <c r="CK240" i="1"/>
  <c r="CJ240" i="1"/>
  <c r="CI240" i="1"/>
  <c r="CH240" i="1"/>
  <c r="CG240" i="1"/>
  <c r="CF240" i="1"/>
  <c r="CE240" i="1"/>
  <c r="CD240" i="1"/>
  <c r="CC240" i="1"/>
  <c r="CB240" i="1"/>
  <c r="CA240" i="1"/>
  <c r="BZ240" i="1"/>
  <c r="BX240" i="1"/>
  <c r="BW240" i="1"/>
  <c r="BV240" i="1"/>
  <c r="BU240" i="1"/>
  <c r="BT240" i="1"/>
  <c r="BS240" i="1"/>
  <c r="BR240" i="1"/>
  <c r="BQ240" i="1"/>
  <c r="BP240" i="1"/>
  <c r="BO240" i="1"/>
  <c r="BN240" i="1"/>
  <c r="BM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G39" i="2"/>
  <c r="BF39" i="2"/>
  <c r="DX238" i="1"/>
  <c r="DW238" i="1"/>
  <c r="DV238" i="1"/>
  <c r="DU238" i="1"/>
  <c r="DT238" i="1"/>
  <c r="DS238" i="1"/>
  <c r="DR238" i="1"/>
  <c r="DQ238" i="1"/>
  <c r="DP238" i="1"/>
  <c r="DO238" i="1"/>
  <c r="DN238" i="1"/>
  <c r="DM238" i="1"/>
  <c r="DK238" i="1"/>
  <c r="DJ238" i="1"/>
  <c r="DI238" i="1"/>
  <c r="DH238" i="1"/>
  <c r="DG238" i="1"/>
  <c r="DF238" i="1"/>
  <c r="DE238" i="1"/>
  <c r="DD238" i="1"/>
  <c r="DC238" i="1"/>
  <c r="DB238" i="1"/>
  <c r="DA238" i="1"/>
  <c r="CZ238" i="1"/>
  <c r="CX238" i="1"/>
  <c r="CW238" i="1"/>
  <c r="CV238" i="1"/>
  <c r="CU238" i="1"/>
  <c r="CT238" i="1"/>
  <c r="CS238" i="1"/>
  <c r="CR238" i="1"/>
  <c r="CQ238" i="1"/>
  <c r="CP238" i="1"/>
  <c r="CO238" i="1"/>
  <c r="CN238" i="1"/>
  <c r="CM238" i="1"/>
  <c r="CK238" i="1"/>
  <c r="CJ238" i="1"/>
  <c r="CI238" i="1"/>
  <c r="CH238" i="1"/>
  <c r="CG238" i="1"/>
  <c r="CF238" i="1"/>
  <c r="CE238" i="1"/>
  <c r="CD238" i="1"/>
  <c r="CC238" i="1"/>
  <c r="CB238" i="1"/>
  <c r="CA238" i="1"/>
  <c r="BZ238" i="1"/>
  <c r="BX238" i="1"/>
  <c r="BW238" i="1"/>
  <c r="BV238" i="1"/>
  <c r="BU238" i="1"/>
  <c r="BT238" i="1"/>
  <c r="BS238" i="1"/>
  <c r="BR238" i="1"/>
  <c r="BQ238" i="1"/>
  <c r="BP238" i="1"/>
  <c r="BO238" i="1"/>
  <c r="BN238" i="1"/>
  <c r="BM238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DX237" i="1"/>
  <c r="DW237" i="1"/>
  <c r="DV237" i="1"/>
  <c r="DU237" i="1"/>
  <c r="DT237" i="1"/>
  <c r="DS237" i="1"/>
  <c r="DR237" i="1"/>
  <c r="DQ237" i="1"/>
  <c r="DP237" i="1"/>
  <c r="DO237" i="1"/>
  <c r="DN237" i="1"/>
  <c r="DM237" i="1"/>
  <c r="DK237" i="1"/>
  <c r="DJ237" i="1"/>
  <c r="DI237" i="1"/>
  <c r="DH237" i="1"/>
  <c r="DG237" i="1"/>
  <c r="DF237" i="1"/>
  <c r="DE237" i="1"/>
  <c r="DD237" i="1"/>
  <c r="DC237" i="1"/>
  <c r="DB237" i="1"/>
  <c r="DA237" i="1"/>
  <c r="CZ237" i="1"/>
  <c r="CX237" i="1"/>
  <c r="CW237" i="1"/>
  <c r="CV237" i="1"/>
  <c r="CU237" i="1"/>
  <c r="CT237" i="1"/>
  <c r="CS237" i="1"/>
  <c r="CR237" i="1"/>
  <c r="CQ237" i="1"/>
  <c r="CP237" i="1"/>
  <c r="CO237" i="1"/>
  <c r="CN237" i="1"/>
  <c r="CM237" i="1"/>
  <c r="CK237" i="1"/>
  <c r="CJ237" i="1"/>
  <c r="CI237" i="1"/>
  <c r="CH237" i="1"/>
  <c r="CG237" i="1"/>
  <c r="CF237" i="1"/>
  <c r="CE237" i="1"/>
  <c r="CD237" i="1"/>
  <c r="CC237" i="1"/>
  <c r="CB237" i="1"/>
  <c r="CA237" i="1"/>
  <c r="BZ237" i="1"/>
  <c r="BX237" i="1"/>
  <c r="BW237" i="1"/>
  <c r="BV237" i="1"/>
  <c r="BU237" i="1"/>
  <c r="BT237" i="1"/>
  <c r="BS237" i="1"/>
  <c r="BR237" i="1"/>
  <c r="BQ237" i="1"/>
  <c r="BP237" i="1"/>
  <c r="BO237" i="1"/>
  <c r="BN237" i="1"/>
  <c r="BM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DX236" i="1"/>
  <c r="DW236" i="1"/>
  <c r="DV236" i="1"/>
  <c r="DU236" i="1"/>
  <c r="DT236" i="1"/>
  <c r="DS236" i="1"/>
  <c r="DR236" i="1"/>
  <c r="DQ236" i="1"/>
  <c r="DP236" i="1"/>
  <c r="DO236" i="1"/>
  <c r="DN236" i="1"/>
  <c r="DM236" i="1"/>
  <c r="DK236" i="1"/>
  <c r="DJ236" i="1"/>
  <c r="DI236" i="1"/>
  <c r="DH236" i="1"/>
  <c r="DG236" i="1"/>
  <c r="DF236" i="1"/>
  <c r="DE236" i="1"/>
  <c r="DD236" i="1"/>
  <c r="DC236" i="1"/>
  <c r="DB236" i="1"/>
  <c r="DA236" i="1"/>
  <c r="CZ236" i="1"/>
  <c r="CX236" i="1"/>
  <c r="CW236" i="1"/>
  <c r="CV236" i="1"/>
  <c r="CU236" i="1"/>
  <c r="CT236" i="1"/>
  <c r="CS236" i="1"/>
  <c r="CR236" i="1"/>
  <c r="CQ236" i="1"/>
  <c r="CP236" i="1"/>
  <c r="CO236" i="1"/>
  <c r="CN236" i="1"/>
  <c r="CM236" i="1"/>
  <c r="CK236" i="1"/>
  <c r="CJ236" i="1"/>
  <c r="CI236" i="1"/>
  <c r="CH236" i="1"/>
  <c r="CG236" i="1"/>
  <c r="CF236" i="1"/>
  <c r="CE236" i="1"/>
  <c r="CD236" i="1"/>
  <c r="CC236" i="1"/>
  <c r="CB236" i="1"/>
  <c r="CA236" i="1"/>
  <c r="BZ236" i="1"/>
  <c r="BX236" i="1"/>
  <c r="BW236" i="1"/>
  <c r="BV236" i="1"/>
  <c r="BU236" i="1"/>
  <c r="BT236" i="1"/>
  <c r="BS236" i="1"/>
  <c r="BR236" i="1"/>
  <c r="BQ236" i="1"/>
  <c r="BP236" i="1"/>
  <c r="BO236" i="1"/>
  <c r="BN236" i="1"/>
  <c r="BM236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DX234" i="1"/>
  <c r="DW234" i="1"/>
  <c r="DV234" i="1"/>
  <c r="DU234" i="1"/>
  <c r="DT234" i="1"/>
  <c r="DS234" i="1"/>
  <c r="DR234" i="1"/>
  <c r="DQ234" i="1"/>
  <c r="DP234" i="1"/>
  <c r="DO234" i="1"/>
  <c r="DN234" i="1"/>
  <c r="DM234" i="1"/>
  <c r="DK234" i="1"/>
  <c r="DJ234" i="1"/>
  <c r="DI234" i="1"/>
  <c r="DH234" i="1"/>
  <c r="DG234" i="1"/>
  <c r="DF234" i="1"/>
  <c r="DE234" i="1"/>
  <c r="DD234" i="1"/>
  <c r="DC234" i="1"/>
  <c r="DB234" i="1"/>
  <c r="DA234" i="1"/>
  <c r="CZ234" i="1"/>
  <c r="CX234" i="1"/>
  <c r="CW234" i="1"/>
  <c r="CV234" i="1"/>
  <c r="CU234" i="1"/>
  <c r="CT234" i="1"/>
  <c r="CS234" i="1"/>
  <c r="CR234" i="1"/>
  <c r="CQ234" i="1"/>
  <c r="CP234" i="1"/>
  <c r="CO234" i="1"/>
  <c r="CN234" i="1"/>
  <c r="CM234" i="1"/>
  <c r="CK234" i="1"/>
  <c r="CJ234" i="1"/>
  <c r="CI234" i="1"/>
  <c r="CH234" i="1"/>
  <c r="CG234" i="1"/>
  <c r="CF234" i="1"/>
  <c r="CE234" i="1"/>
  <c r="CD234" i="1"/>
  <c r="CC234" i="1"/>
  <c r="CB234" i="1"/>
  <c r="CA234" i="1"/>
  <c r="BZ234" i="1"/>
  <c r="BX234" i="1"/>
  <c r="BW234" i="1"/>
  <c r="BV234" i="1"/>
  <c r="BU234" i="1"/>
  <c r="BT234" i="1"/>
  <c r="BS234" i="1"/>
  <c r="BR234" i="1"/>
  <c r="BQ234" i="1"/>
  <c r="BP234" i="1"/>
  <c r="BO234" i="1"/>
  <c r="BN234" i="1"/>
  <c r="BM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DX233" i="1"/>
  <c r="DW233" i="1"/>
  <c r="DV233" i="1"/>
  <c r="DU233" i="1"/>
  <c r="DT233" i="1"/>
  <c r="DS233" i="1"/>
  <c r="DR233" i="1"/>
  <c r="DQ233" i="1"/>
  <c r="DP233" i="1"/>
  <c r="DO233" i="1"/>
  <c r="DN233" i="1"/>
  <c r="DM233" i="1"/>
  <c r="DK233" i="1"/>
  <c r="DJ233" i="1"/>
  <c r="DI233" i="1"/>
  <c r="DH233" i="1"/>
  <c r="DG233" i="1"/>
  <c r="DF233" i="1"/>
  <c r="DE233" i="1"/>
  <c r="DD233" i="1"/>
  <c r="DC233" i="1"/>
  <c r="DB233" i="1"/>
  <c r="DA233" i="1"/>
  <c r="CZ233" i="1"/>
  <c r="CX233" i="1"/>
  <c r="CW233" i="1"/>
  <c r="CV233" i="1"/>
  <c r="CU233" i="1"/>
  <c r="CT233" i="1"/>
  <c r="CS233" i="1"/>
  <c r="CR233" i="1"/>
  <c r="CQ233" i="1"/>
  <c r="CP233" i="1"/>
  <c r="CO233" i="1"/>
  <c r="CN233" i="1"/>
  <c r="CM233" i="1"/>
  <c r="CK233" i="1"/>
  <c r="CJ233" i="1"/>
  <c r="CI233" i="1"/>
  <c r="CH233" i="1"/>
  <c r="CG233" i="1"/>
  <c r="CF233" i="1"/>
  <c r="CE233" i="1"/>
  <c r="CD233" i="1"/>
  <c r="CC233" i="1"/>
  <c r="CB233" i="1"/>
  <c r="CA233" i="1"/>
  <c r="BZ233" i="1"/>
  <c r="BX233" i="1"/>
  <c r="BW233" i="1"/>
  <c r="BV233" i="1"/>
  <c r="BU233" i="1"/>
  <c r="BT233" i="1"/>
  <c r="BS233" i="1"/>
  <c r="BR233" i="1"/>
  <c r="BQ233" i="1"/>
  <c r="BP233" i="1"/>
  <c r="BO233" i="1"/>
  <c r="BN233" i="1"/>
  <c r="BM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DX231" i="1"/>
  <c r="DW231" i="1"/>
  <c r="DV231" i="1"/>
  <c r="DU231" i="1"/>
  <c r="DT231" i="1"/>
  <c r="DS231" i="1"/>
  <c r="DR231" i="1"/>
  <c r="DQ231" i="1"/>
  <c r="DP231" i="1"/>
  <c r="DO231" i="1"/>
  <c r="DN231" i="1"/>
  <c r="DM231" i="1"/>
  <c r="DK231" i="1"/>
  <c r="DJ231" i="1"/>
  <c r="DI231" i="1"/>
  <c r="DH231" i="1"/>
  <c r="DG231" i="1"/>
  <c r="DF231" i="1"/>
  <c r="DE231" i="1"/>
  <c r="DD231" i="1"/>
  <c r="DC231" i="1"/>
  <c r="DB231" i="1"/>
  <c r="DA231" i="1"/>
  <c r="CZ231" i="1"/>
  <c r="CX231" i="1"/>
  <c r="CW231" i="1"/>
  <c r="CV231" i="1"/>
  <c r="CU231" i="1"/>
  <c r="CT231" i="1"/>
  <c r="CS231" i="1"/>
  <c r="CR231" i="1"/>
  <c r="CQ231" i="1"/>
  <c r="CP231" i="1"/>
  <c r="CO231" i="1"/>
  <c r="CN231" i="1"/>
  <c r="CM231" i="1"/>
  <c r="CK231" i="1"/>
  <c r="CJ231" i="1"/>
  <c r="CI231" i="1"/>
  <c r="CH231" i="1"/>
  <c r="CG231" i="1"/>
  <c r="CF231" i="1"/>
  <c r="CE231" i="1"/>
  <c r="CD231" i="1"/>
  <c r="CC231" i="1"/>
  <c r="CB231" i="1"/>
  <c r="CA231" i="1"/>
  <c r="BZ231" i="1"/>
  <c r="BX231" i="1"/>
  <c r="BW231" i="1"/>
  <c r="BV231" i="1"/>
  <c r="BU231" i="1"/>
  <c r="BT231" i="1"/>
  <c r="BS231" i="1"/>
  <c r="BR231" i="1"/>
  <c r="BQ231" i="1"/>
  <c r="BP231" i="1"/>
  <c r="BO231" i="1"/>
  <c r="BN231" i="1"/>
  <c r="BM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DX229" i="1"/>
  <c r="DW229" i="1"/>
  <c r="DV229" i="1"/>
  <c r="DU229" i="1"/>
  <c r="DT229" i="1"/>
  <c r="DS229" i="1"/>
  <c r="DR229" i="1"/>
  <c r="DQ229" i="1"/>
  <c r="DP229" i="1"/>
  <c r="DO229" i="1"/>
  <c r="DN229" i="1"/>
  <c r="DM229" i="1"/>
  <c r="DK229" i="1"/>
  <c r="DJ229" i="1"/>
  <c r="DI229" i="1"/>
  <c r="DH229" i="1"/>
  <c r="DG229" i="1"/>
  <c r="DF229" i="1"/>
  <c r="DE229" i="1"/>
  <c r="DD229" i="1"/>
  <c r="DC229" i="1"/>
  <c r="DB229" i="1"/>
  <c r="DA229" i="1"/>
  <c r="CZ229" i="1"/>
  <c r="CX229" i="1"/>
  <c r="CW229" i="1"/>
  <c r="CW285" i="1" s="1"/>
  <c r="CV229" i="1"/>
  <c r="CU229" i="1"/>
  <c r="CU285" i="1" s="1"/>
  <c r="CT229" i="1"/>
  <c r="CT285" i="1" s="1"/>
  <c r="CS229" i="1"/>
  <c r="CR229" i="1"/>
  <c r="CR285" i="1" s="1"/>
  <c r="CQ229" i="1"/>
  <c r="CP229" i="1"/>
  <c r="CO229" i="1"/>
  <c r="CO285" i="1" s="1"/>
  <c r="CN229" i="1"/>
  <c r="CM229" i="1"/>
  <c r="CM285" i="1" s="1"/>
  <c r="CK229" i="1"/>
  <c r="CK285" i="1" s="1"/>
  <c r="CJ229" i="1"/>
  <c r="CJ285" i="1" s="1"/>
  <c r="CI229" i="1"/>
  <c r="CH229" i="1"/>
  <c r="CG229" i="1"/>
  <c r="CG285" i="1" s="1"/>
  <c r="CF229" i="1"/>
  <c r="CE229" i="1"/>
  <c r="CE285" i="1" s="1"/>
  <c r="CD229" i="1"/>
  <c r="CD285" i="1" s="1"/>
  <c r="CC229" i="1"/>
  <c r="CC285" i="1" s="1"/>
  <c r="CB229" i="1"/>
  <c r="CB285" i="1" s="1"/>
  <c r="CA229" i="1"/>
  <c r="BZ229" i="1"/>
  <c r="BX229" i="1"/>
  <c r="BW229" i="1"/>
  <c r="BW285" i="1" s="1"/>
  <c r="BV229" i="1"/>
  <c r="BV285" i="1" s="1"/>
  <c r="BU229" i="1"/>
  <c r="BU285" i="1" s="1"/>
  <c r="BT229" i="1"/>
  <c r="BT285" i="1" s="1"/>
  <c r="BS229" i="1"/>
  <c r="BR229" i="1"/>
  <c r="BQ229" i="1"/>
  <c r="BQ285" i="1" s="1"/>
  <c r="BP229" i="1"/>
  <c r="BO229" i="1"/>
  <c r="BO285" i="1" s="1"/>
  <c r="BN229" i="1"/>
  <c r="BN285" i="1" s="1"/>
  <c r="BM229" i="1"/>
  <c r="BM285" i="1" s="1"/>
  <c r="BK229" i="1"/>
  <c r="BJ229" i="1"/>
  <c r="BI229" i="1"/>
  <c r="BI285" i="1" s="1"/>
  <c r="BH229" i="1"/>
  <c r="BG229" i="1"/>
  <c r="BG285" i="1" s="1"/>
  <c r="BF229" i="1"/>
  <c r="BF285" i="1" s="1"/>
  <c r="BE229" i="1"/>
  <c r="BE285" i="1" s="1"/>
  <c r="BD229" i="1"/>
  <c r="BD285" i="1" s="1"/>
  <c r="BC229" i="1"/>
  <c r="BB229" i="1"/>
  <c r="BA229" i="1"/>
  <c r="BA285" i="1" s="1"/>
  <c r="AZ229" i="1"/>
  <c r="AY229" i="1"/>
  <c r="AY285" i="1" s="1"/>
  <c r="AX229" i="1"/>
  <c r="AX285" i="1" s="1"/>
  <c r="AW229" i="1"/>
  <c r="AW285" i="1" s="1"/>
  <c r="AV229" i="1"/>
  <c r="AV285" i="1" s="1"/>
  <c r="AU229" i="1"/>
  <c r="AT229" i="1"/>
  <c r="AS229" i="1"/>
  <c r="AS285" i="1" s="1"/>
  <c r="AR229" i="1"/>
  <c r="AQ229" i="1"/>
  <c r="AQ285" i="1" s="1"/>
  <c r="AP229" i="1"/>
  <c r="AP285" i="1" s="1"/>
  <c r="AO229" i="1"/>
  <c r="AO285" i="1" s="1"/>
  <c r="AN229" i="1"/>
  <c r="AN285" i="1" s="1"/>
  <c r="AM229" i="1"/>
  <c r="AL229" i="1"/>
  <c r="AK229" i="1"/>
  <c r="AK285" i="1" s="1"/>
  <c r="AJ229" i="1"/>
  <c r="AI229" i="1"/>
  <c r="AI285" i="1" s="1"/>
  <c r="AH229" i="1"/>
  <c r="AH285" i="1" s="1"/>
  <c r="AG229" i="1"/>
  <c r="AG285" i="1" s="1"/>
  <c r="AF229" i="1"/>
  <c r="AF285" i="1" s="1"/>
  <c r="AE229" i="1"/>
  <c r="AD229" i="1"/>
  <c r="AC229" i="1"/>
  <c r="AC285" i="1" s="1"/>
  <c r="AB229" i="1"/>
  <c r="AA229" i="1"/>
  <c r="AA285" i="1" s="1"/>
  <c r="Z229" i="1"/>
  <c r="Z285" i="1" s="1"/>
  <c r="Y229" i="1"/>
  <c r="Y285" i="1" s="1"/>
  <c r="X229" i="1"/>
  <c r="W229" i="1"/>
  <c r="V229" i="1"/>
  <c r="V285" i="1" s="1"/>
  <c r="U229" i="1"/>
  <c r="T229" i="1"/>
  <c r="T285" i="1" s="1"/>
  <c r="S229" i="1"/>
  <c r="S285" i="1" s="1"/>
  <c r="R229" i="1"/>
  <c r="R285" i="1" s="1"/>
  <c r="Q229" i="1"/>
  <c r="Q285" i="1" s="1"/>
  <c r="P229" i="1"/>
  <c r="O229" i="1"/>
  <c r="N229" i="1"/>
  <c r="N285" i="1" s="1"/>
  <c r="M229" i="1"/>
  <c r="L229" i="1"/>
  <c r="L285" i="1" s="1"/>
  <c r="K229" i="1"/>
  <c r="K285" i="1" s="1"/>
  <c r="J229" i="1"/>
  <c r="J285" i="1" s="1"/>
  <c r="I229" i="1"/>
  <c r="I285" i="1" s="1"/>
  <c r="H229" i="1"/>
  <c r="G229" i="1"/>
  <c r="F229" i="1"/>
  <c r="F285" i="1" s="1"/>
  <c r="E229" i="1"/>
  <c r="D229" i="1"/>
  <c r="D285" i="1" s="1"/>
  <c r="DX228" i="1"/>
  <c r="DW228" i="1"/>
  <c r="DV228" i="1"/>
  <c r="DU228" i="1"/>
  <c r="DT228" i="1"/>
  <c r="DS228" i="1"/>
  <c r="DR228" i="1"/>
  <c r="DQ228" i="1"/>
  <c r="DP228" i="1"/>
  <c r="DO228" i="1"/>
  <c r="DN228" i="1"/>
  <c r="DN284" i="1" s="1"/>
  <c r="DM228" i="1"/>
  <c r="DK228" i="1"/>
  <c r="DJ228" i="1"/>
  <c r="DJ284" i="1" s="1"/>
  <c r="DI228" i="1"/>
  <c r="DH228" i="1"/>
  <c r="DG228" i="1"/>
  <c r="DF228" i="1"/>
  <c r="DE228" i="1"/>
  <c r="DD228" i="1"/>
  <c r="DC228" i="1"/>
  <c r="DB228" i="1"/>
  <c r="DA228" i="1"/>
  <c r="CZ228" i="1"/>
  <c r="CX228" i="1"/>
  <c r="CX284" i="1" s="1"/>
  <c r="CW228" i="1"/>
  <c r="CW284" i="1" s="1"/>
  <c r="CV228" i="1"/>
  <c r="CU228" i="1"/>
  <c r="CU284" i="1" s="1"/>
  <c r="CT228" i="1"/>
  <c r="CS228" i="1"/>
  <c r="CR228" i="1"/>
  <c r="CR284" i="1" s="1"/>
  <c r="CQ228" i="1"/>
  <c r="CP228" i="1"/>
  <c r="CP284" i="1" s="1"/>
  <c r="CO228" i="1"/>
  <c r="CO284" i="1" s="1"/>
  <c r="CN228" i="1"/>
  <c r="CM228" i="1"/>
  <c r="CK228" i="1"/>
  <c r="CK284" i="1" s="1"/>
  <c r="CJ228" i="1"/>
  <c r="CJ284" i="1" s="1"/>
  <c r="CI228" i="1"/>
  <c r="CI284" i="1" s="1"/>
  <c r="CH228" i="1"/>
  <c r="CH284" i="1" s="1"/>
  <c r="CG228" i="1"/>
  <c r="CG284" i="1" s="1"/>
  <c r="CF228" i="1"/>
  <c r="CF284" i="1" s="1"/>
  <c r="CE228" i="1"/>
  <c r="CE284" i="1" s="1"/>
  <c r="CD228" i="1"/>
  <c r="CD284" i="1" s="1"/>
  <c r="CC228" i="1"/>
  <c r="CC284" i="1" s="1"/>
  <c r="CB228" i="1"/>
  <c r="CB284" i="1" s="1"/>
  <c r="CA228" i="1"/>
  <c r="CA284" i="1" s="1"/>
  <c r="BZ228" i="1"/>
  <c r="BZ284" i="1" s="1"/>
  <c r="BX228" i="1"/>
  <c r="BX284" i="1" s="1"/>
  <c r="BW228" i="1"/>
  <c r="BW284" i="1" s="1"/>
  <c r="BV228" i="1"/>
  <c r="BV284" i="1" s="1"/>
  <c r="BU228" i="1"/>
  <c r="BU284" i="1" s="1"/>
  <c r="BT228" i="1"/>
  <c r="BT284" i="1" s="1"/>
  <c r="BS228" i="1"/>
  <c r="BS284" i="1" s="1"/>
  <c r="BR228" i="1"/>
  <c r="BR284" i="1" s="1"/>
  <c r="BQ228" i="1"/>
  <c r="BQ284" i="1" s="1"/>
  <c r="BP228" i="1"/>
  <c r="BP284" i="1" s="1"/>
  <c r="BO228" i="1"/>
  <c r="BO284" i="1" s="1"/>
  <c r="BN228" i="1"/>
  <c r="BN284" i="1" s="1"/>
  <c r="BM228" i="1"/>
  <c r="BM284" i="1" s="1"/>
  <c r="BK228" i="1"/>
  <c r="BK284" i="1" s="1"/>
  <c r="BJ228" i="1"/>
  <c r="BJ284" i="1" s="1"/>
  <c r="BI228" i="1"/>
  <c r="BI284" i="1" s="1"/>
  <c r="BH228" i="1"/>
  <c r="BH284" i="1" s="1"/>
  <c r="BG228" i="1"/>
  <c r="BG284" i="1" s="1"/>
  <c r="BF228" i="1"/>
  <c r="BF284" i="1" s="1"/>
  <c r="BE228" i="1"/>
  <c r="BE284" i="1" s="1"/>
  <c r="BD228" i="1"/>
  <c r="BD284" i="1" s="1"/>
  <c r="BC228" i="1"/>
  <c r="BC284" i="1" s="1"/>
  <c r="BB228" i="1"/>
  <c r="BB284" i="1" s="1"/>
  <c r="BA228" i="1"/>
  <c r="BA284" i="1" s="1"/>
  <c r="AZ228" i="1"/>
  <c r="AZ284" i="1" s="1"/>
  <c r="AY228" i="1"/>
  <c r="AY284" i="1" s="1"/>
  <c r="AX228" i="1"/>
  <c r="AX284" i="1" s="1"/>
  <c r="AW228" i="1"/>
  <c r="AW284" i="1" s="1"/>
  <c r="AV228" i="1"/>
  <c r="AV284" i="1" s="1"/>
  <c r="AU228" i="1"/>
  <c r="AU284" i="1" s="1"/>
  <c r="AT228" i="1"/>
  <c r="AT284" i="1" s="1"/>
  <c r="AS228" i="1"/>
  <c r="AS284" i="1" s="1"/>
  <c r="AR228" i="1"/>
  <c r="AR284" i="1" s="1"/>
  <c r="AQ228" i="1"/>
  <c r="AQ284" i="1" s="1"/>
  <c r="AP228" i="1"/>
  <c r="AP284" i="1" s="1"/>
  <c r="AO228" i="1"/>
  <c r="AO284" i="1" s="1"/>
  <c r="AN228" i="1"/>
  <c r="AN284" i="1" s="1"/>
  <c r="AM228" i="1"/>
  <c r="AM284" i="1" s="1"/>
  <c r="AL228" i="1"/>
  <c r="AL284" i="1" s="1"/>
  <c r="AK228" i="1"/>
  <c r="AK284" i="1" s="1"/>
  <c r="AJ228" i="1"/>
  <c r="AJ284" i="1" s="1"/>
  <c r="AI228" i="1"/>
  <c r="AI284" i="1" s="1"/>
  <c r="AH228" i="1"/>
  <c r="AH284" i="1" s="1"/>
  <c r="AG228" i="1"/>
  <c r="AG284" i="1" s="1"/>
  <c r="AF228" i="1"/>
  <c r="AF284" i="1" s="1"/>
  <c r="AE228" i="1"/>
  <c r="AE284" i="1" s="1"/>
  <c r="AD228" i="1"/>
  <c r="AD284" i="1" s="1"/>
  <c r="AC228" i="1"/>
  <c r="AC284" i="1" s="1"/>
  <c r="AB228" i="1"/>
  <c r="AB284" i="1" s="1"/>
  <c r="AA228" i="1"/>
  <c r="AA284" i="1" s="1"/>
  <c r="Z228" i="1"/>
  <c r="Z284" i="1" s="1"/>
  <c r="Y228" i="1"/>
  <c r="Y284" i="1" s="1"/>
  <c r="X228" i="1"/>
  <c r="X284" i="1" s="1"/>
  <c r="W228" i="1"/>
  <c r="W284" i="1" s="1"/>
  <c r="V228" i="1"/>
  <c r="V284" i="1" s="1"/>
  <c r="U228" i="1"/>
  <c r="U284" i="1" s="1"/>
  <c r="T228" i="1"/>
  <c r="T284" i="1" s="1"/>
  <c r="S228" i="1"/>
  <c r="S284" i="1" s="1"/>
  <c r="R228" i="1"/>
  <c r="R284" i="1" s="1"/>
  <c r="Q228" i="1"/>
  <c r="Q284" i="1" s="1"/>
  <c r="P228" i="1"/>
  <c r="P284" i="1" s="1"/>
  <c r="O228" i="1"/>
  <c r="O284" i="1" s="1"/>
  <c r="N228" i="1"/>
  <c r="N284" i="1" s="1"/>
  <c r="M228" i="1"/>
  <c r="M284" i="1" s="1"/>
  <c r="L228" i="1"/>
  <c r="L284" i="1" s="1"/>
  <c r="K228" i="1"/>
  <c r="K284" i="1" s="1"/>
  <c r="J228" i="1"/>
  <c r="J284" i="1" s="1"/>
  <c r="I228" i="1"/>
  <c r="I284" i="1" s="1"/>
  <c r="H228" i="1"/>
  <c r="H284" i="1" s="1"/>
  <c r="G228" i="1"/>
  <c r="G284" i="1" s="1"/>
  <c r="F228" i="1"/>
  <c r="F284" i="1" s="1"/>
  <c r="E228" i="1"/>
  <c r="E284" i="1" s="1"/>
  <c r="D228" i="1"/>
  <c r="D284" i="1" s="1"/>
  <c r="DX227" i="1"/>
  <c r="DW227" i="1"/>
  <c r="DV227" i="1"/>
  <c r="DU227" i="1"/>
  <c r="DT227" i="1"/>
  <c r="DS227" i="1"/>
  <c r="DR227" i="1"/>
  <c r="DQ227" i="1"/>
  <c r="DP227" i="1"/>
  <c r="DO227" i="1"/>
  <c r="DN227" i="1"/>
  <c r="DM227" i="1"/>
  <c r="DK227" i="1"/>
  <c r="DK283" i="1" s="1"/>
  <c r="DJ227" i="1"/>
  <c r="DI227" i="1"/>
  <c r="DH227" i="1"/>
  <c r="DG227" i="1"/>
  <c r="DG283" i="1" s="1"/>
  <c r="DF227" i="1"/>
  <c r="DE227" i="1"/>
  <c r="DD227" i="1"/>
  <c r="DC227" i="1"/>
  <c r="DB227" i="1"/>
  <c r="DA227" i="1"/>
  <c r="CZ227" i="1"/>
  <c r="CZ283" i="1" s="1"/>
  <c r="CX227" i="1"/>
  <c r="CX283" i="1" s="1"/>
  <c r="CW227" i="1"/>
  <c r="CV227" i="1"/>
  <c r="CU227" i="1"/>
  <c r="CU283" i="1" s="1"/>
  <c r="CT227" i="1"/>
  <c r="CS227" i="1"/>
  <c r="CS283" i="1" s="1"/>
  <c r="CR227" i="1"/>
  <c r="CR283" i="1" s="1"/>
  <c r="CQ227" i="1"/>
  <c r="CP227" i="1"/>
  <c r="CP283" i="1" s="1"/>
  <c r="CO227" i="1"/>
  <c r="CN227" i="1"/>
  <c r="CM227" i="1"/>
  <c r="CM283" i="1" s="1"/>
  <c r="CK227" i="1"/>
  <c r="CK283" i="1" s="1"/>
  <c r="CJ227" i="1"/>
  <c r="CJ283" i="1" s="1"/>
  <c r="CI227" i="1"/>
  <c r="CI283" i="1" s="1"/>
  <c r="CH227" i="1"/>
  <c r="CH283" i="1" s="1"/>
  <c r="CG227" i="1"/>
  <c r="CE227" i="1"/>
  <c r="CD227" i="1"/>
  <c r="CC227" i="1"/>
  <c r="CC283" i="1" s="1"/>
  <c r="CB227" i="1"/>
  <c r="CA227" i="1"/>
  <c r="BZ227" i="1"/>
  <c r="BX227" i="1"/>
  <c r="BW227" i="1"/>
  <c r="BV227" i="1"/>
  <c r="BU227" i="1"/>
  <c r="BT227" i="1"/>
  <c r="BT283" i="1" s="1"/>
  <c r="BS227" i="1"/>
  <c r="BR227" i="1"/>
  <c r="BQ227" i="1"/>
  <c r="BP227" i="1"/>
  <c r="BO227" i="1"/>
  <c r="BN227" i="1"/>
  <c r="BM227" i="1"/>
  <c r="BK227" i="1"/>
  <c r="BK283" i="1" s="1"/>
  <c r="BJ227" i="1"/>
  <c r="BI227" i="1"/>
  <c r="BH227" i="1"/>
  <c r="BG227" i="1"/>
  <c r="BF227" i="1"/>
  <c r="BE227" i="1"/>
  <c r="BD227" i="1"/>
  <c r="BC227" i="1"/>
  <c r="BC283" i="1" s="1"/>
  <c r="BB227" i="1"/>
  <c r="BA227" i="1"/>
  <c r="AZ227" i="1"/>
  <c r="AY227" i="1"/>
  <c r="AX227" i="1"/>
  <c r="AW227" i="1"/>
  <c r="AV227" i="1"/>
  <c r="AU227" i="1"/>
  <c r="AU283" i="1" s="1"/>
  <c r="AT227" i="1"/>
  <c r="AS227" i="1"/>
  <c r="AR227" i="1"/>
  <c r="AQ227" i="1"/>
  <c r="AP227" i="1"/>
  <c r="AO227" i="1"/>
  <c r="AN227" i="1"/>
  <c r="AM227" i="1"/>
  <c r="AM283" i="1" s="1"/>
  <c r="AL227" i="1"/>
  <c r="AK227" i="1"/>
  <c r="AJ227" i="1"/>
  <c r="AI227" i="1"/>
  <c r="AH227" i="1"/>
  <c r="AG227" i="1"/>
  <c r="AF227" i="1"/>
  <c r="AE227" i="1"/>
  <c r="AE283" i="1" s="1"/>
  <c r="AD227" i="1"/>
  <c r="AC227" i="1"/>
  <c r="AB227" i="1"/>
  <c r="AA227" i="1"/>
  <c r="Z227" i="1"/>
  <c r="Y227" i="1"/>
  <c r="X227" i="1"/>
  <c r="W227" i="1"/>
  <c r="W283" i="1" s="1"/>
  <c r="V227" i="1"/>
  <c r="U227" i="1"/>
  <c r="T227" i="1"/>
  <c r="S227" i="1"/>
  <c r="R227" i="1"/>
  <c r="Q227" i="1"/>
  <c r="P227" i="1"/>
  <c r="O227" i="1"/>
  <c r="O283" i="1" s="1"/>
  <c r="N227" i="1"/>
  <c r="M227" i="1"/>
  <c r="L227" i="1"/>
  <c r="K227" i="1"/>
  <c r="J227" i="1"/>
  <c r="I227" i="1"/>
  <c r="H227" i="1"/>
  <c r="G227" i="1"/>
  <c r="G283" i="1" s="1"/>
  <c r="F227" i="1"/>
  <c r="E227" i="1"/>
  <c r="D227" i="1"/>
  <c r="DT282" i="1"/>
  <c r="BG25" i="2"/>
  <c r="CK282" i="1"/>
  <c r="CC282" i="1"/>
  <c r="BK282" i="1"/>
  <c r="BC282" i="1"/>
  <c r="AU282" i="1"/>
  <c r="AM282" i="1"/>
  <c r="AE282" i="1"/>
  <c r="W282" i="1"/>
  <c r="O282" i="1"/>
  <c r="G282" i="1"/>
  <c r="DX225" i="1"/>
  <c r="DW225" i="1"/>
  <c r="DV225" i="1"/>
  <c r="DU225" i="1"/>
  <c r="DT225" i="1"/>
  <c r="DS225" i="1"/>
  <c r="DR225" i="1"/>
  <c r="DQ225" i="1"/>
  <c r="DP225" i="1"/>
  <c r="DO225" i="1"/>
  <c r="DN225" i="1"/>
  <c r="DM225" i="1"/>
  <c r="DK225" i="1"/>
  <c r="DK281" i="1" s="1"/>
  <c r="DJ225" i="1"/>
  <c r="DI225" i="1"/>
  <c r="DH225" i="1"/>
  <c r="DG225" i="1"/>
  <c r="DF225" i="1"/>
  <c r="DE225" i="1"/>
  <c r="DD225" i="1"/>
  <c r="DC225" i="1"/>
  <c r="DB225" i="1"/>
  <c r="DA225" i="1"/>
  <c r="CZ225" i="1"/>
  <c r="CX225" i="1"/>
  <c r="CW225" i="1"/>
  <c r="CV225" i="1"/>
  <c r="CU225" i="1"/>
  <c r="CT225" i="1"/>
  <c r="CS225" i="1"/>
  <c r="CR225" i="1"/>
  <c r="CQ225" i="1"/>
  <c r="CP225" i="1"/>
  <c r="CO225" i="1"/>
  <c r="CN225" i="1"/>
  <c r="CM225" i="1"/>
  <c r="CK225" i="1"/>
  <c r="CJ225" i="1"/>
  <c r="CI225" i="1"/>
  <c r="CH225" i="1"/>
  <c r="CG225" i="1"/>
  <c r="CF225" i="1"/>
  <c r="CE225" i="1"/>
  <c r="CD225" i="1"/>
  <c r="CC225" i="1"/>
  <c r="CB225" i="1"/>
  <c r="CA225" i="1"/>
  <c r="BZ225" i="1"/>
  <c r="BX225" i="1"/>
  <c r="BW225" i="1"/>
  <c r="BV225" i="1"/>
  <c r="BU225" i="1"/>
  <c r="BT225" i="1"/>
  <c r="BT281" i="1" s="1"/>
  <c r="BS225" i="1"/>
  <c r="BR225" i="1"/>
  <c r="BQ225" i="1"/>
  <c r="BP225" i="1"/>
  <c r="BO225" i="1"/>
  <c r="BN225" i="1"/>
  <c r="BM225" i="1"/>
  <c r="BK225" i="1"/>
  <c r="BK281" i="1" s="1"/>
  <c r="BJ225" i="1"/>
  <c r="BI225" i="1"/>
  <c r="BH225" i="1"/>
  <c r="BG225" i="1"/>
  <c r="BF225" i="1"/>
  <c r="BE225" i="1"/>
  <c r="BD225" i="1"/>
  <c r="BC225" i="1"/>
  <c r="BC281" i="1" s="1"/>
  <c r="BB225" i="1"/>
  <c r="BA225" i="1"/>
  <c r="AZ225" i="1"/>
  <c r="AY225" i="1"/>
  <c r="AX225" i="1"/>
  <c r="AW225" i="1"/>
  <c r="AV225" i="1"/>
  <c r="AU225" i="1"/>
  <c r="AU281" i="1" s="1"/>
  <c r="AT225" i="1"/>
  <c r="AS225" i="1"/>
  <c r="AR225" i="1"/>
  <c r="AQ225" i="1"/>
  <c r="AP225" i="1"/>
  <c r="AO225" i="1"/>
  <c r="AN225" i="1"/>
  <c r="AM225" i="1"/>
  <c r="AM281" i="1" s="1"/>
  <c r="AL225" i="1"/>
  <c r="AK225" i="1"/>
  <c r="AJ225" i="1"/>
  <c r="AI225" i="1"/>
  <c r="AH225" i="1"/>
  <c r="AG225" i="1"/>
  <c r="AF225" i="1"/>
  <c r="AE225" i="1"/>
  <c r="AE281" i="1" s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DX224" i="1"/>
  <c r="DW224" i="1"/>
  <c r="DV224" i="1"/>
  <c r="DU224" i="1"/>
  <c r="DT224" i="1"/>
  <c r="DS224" i="1"/>
  <c r="DR224" i="1"/>
  <c r="DQ224" i="1"/>
  <c r="DP224" i="1"/>
  <c r="DO224" i="1"/>
  <c r="DN224" i="1"/>
  <c r="DM224" i="1"/>
  <c r="DK224" i="1"/>
  <c r="DJ224" i="1"/>
  <c r="DI224" i="1"/>
  <c r="DH224" i="1"/>
  <c r="DG224" i="1"/>
  <c r="DF224" i="1"/>
  <c r="DE224" i="1"/>
  <c r="DD224" i="1"/>
  <c r="DC224" i="1"/>
  <c r="DB224" i="1"/>
  <c r="DA224" i="1"/>
  <c r="CZ224" i="1"/>
  <c r="CX224" i="1"/>
  <c r="CW224" i="1"/>
  <c r="CV224" i="1"/>
  <c r="CU224" i="1"/>
  <c r="CT224" i="1"/>
  <c r="CT280" i="1" s="1"/>
  <c r="CS224" i="1"/>
  <c r="CR224" i="1"/>
  <c r="CQ224" i="1"/>
  <c r="CP224" i="1"/>
  <c r="CO224" i="1"/>
  <c r="CN224" i="1"/>
  <c r="CM224" i="1"/>
  <c r="CK224" i="1"/>
  <c r="CK280" i="1" s="1"/>
  <c r="CJ224" i="1"/>
  <c r="CI224" i="1"/>
  <c r="CH224" i="1"/>
  <c r="CG224" i="1"/>
  <c r="CF224" i="1"/>
  <c r="CE224" i="1"/>
  <c r="CD224" i="1"/>
  <c r="CC224" i="1"/>
  <c r="CC280" i="1" s="1"/>
  <c r="CB224" i="1"/>
  <c r="CA224" i="1"/>
  <c r="BZ224" i="1"/>
  <c r="BX224" i="1"/>
  <c r="BW224" i="1"/>
  <c r="BV224" i="1"/>
  <c r="BU224" i="1"/>
  <c r="BT224" i="1"/>
  <c r="BT280" i="1" s="1"/>
  <c r="BS224" i="1"/>
  <c r="BR224" i="1"/>
  <c r="BQ224" i="1"/>
  <c r="BP224" i="1"/>
  <c r="BO224" i="1"/>
  <c r="BN224" i="1"/>
  <c r="BM224" i="1"/>
  <c r="BK224" i="1"/>
  <c r="BK280" i="1" s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W280" i="1" s="1"/>
  <c r="V224" i="1"/>
  <c r="U224" i="1"/>
  <c r="T224" i="1"/>
  <c r="S224" i="1"/>
  <c r="R224" i="1"/>
  <c r="Q224" i="1"/>
  <c r="P224" i="1"/>
  <c r="O224" i="1"/>
  <c r="O280" i="1" s="1"/>
  <c r="N224" i="1"/>
  <c r="M224" i="1"/>
  <c r="L224" i="1"/>
  <c r="K224" i="1"/>
  <c r="J224" i="1"/>
  <c r="I224" i="1"/>
  <c r="H224" i="1"/>
  <c r="G224" i="1"/>
  <c r="G280" i="1" s="1"/>
  <c r="F224" i="1"/>
  <c r="E224" i="1"/>
  <c r="D224" i="1"/>
  <c r="DX223" i="1"/>
  <c r="DW223" i="1"/>
  <c r="DV223" i="1"/>
  <c r="DU223" i="1"/>
  <c r="DT223" i="1"/>
  <c r="DS223" i="1"/>
  <c r="DR223" i="1"/>
  <c r="DQ223" i="1"/>
  <c r="DP223" i="1"/>
  <c r="DO223" i="1"/>
  <c r="DN223" i="1"/>
  <c r="DM223" i="1"/>
  <c r="DK223" i="1"/>
  <c r="DJ223" i="1"/>
  <c r="DI223" i="1"/>
  <c r="DH223" i="1"/>
  <c r="DG223" i="1"/>
  <c r="DF223" i="1"/>
  <c r="DE223" i="1"/>
  <c r="DD223" i="1"/>
  <c r="DC223" i="1"/>
  <c r="DB223" i="1"/>
  <c r="DA223" i="1"/>
  <c r="CZ223" i="1"/>
  <c r="CX223" i="1"/>
  <c r="CW223" i="1"/>
  <c r="CV223" i="1"/>
  <c r="CU223" i="1"/>
  <c r="CT223" i="1"/>
  <c r="CS223" i="1"/>
  <c r="CR223" i="1"/>
  <c r="CQ223" i="1"/>
  <c r="CP223" i="1"/>
  <c r="CO223" i="1"/>
  <c r="CN223" i="1"/>
  <c r="CM223" i="1"/>
  <c r="CK223" i="1"/>
  <c r="CK279" i="1" s="1"/>
  <c r="CJ223" i="1"/>
  <c r="CI223" i="1"/>
  <c r="CH223" i="1"/>
  <c r="CG223" i="1"/>
  <c r="CF223" i="1"/>
  <c r="CE223" i="1"/>
  <c r="CD223" i="1"/>
  <c r="CC223" i="1"/>
  <c r="CC279" i="1" s="1"/>
  <c r="CB223" i="1"/>
  <c r="CA223" i="1"/>
  <c r="BZ223" i="1"/>
  <c r="BX223" i="1"/>
  <c r="BW223" i="1"/>
  <c r="BV223" i="1"/>
  <c r="BU223" i="1"/>
  <c r="BT223" i="1"/>
  <c r="BT279" i="1" s="1"/>
  <c r="BS223" i="1"/>
  <c r="BR223" i="1"/>
  <c r="BQ223" i="1"/>
  <c r="BP223" i="1"/>
  <c r="BO223" i="1"/>
  <c r="BN223" i="1"/>
  <c r="BM223" i="1"/>
  <c r="BK223" i="1"/>
  <c r="BK279" i="1" s="1"/>
  <c r="BJ223" i="1"/>
  <c r="BI223" i="1"/>
  <c r="BH223" i="1"/>
  <c r="BG223" i="1"/>
  <c r="BF223" i="1"/>
  <c r="BE223" i="1"/>
  <c r="BD223" i="1"/>
  <c r="BC223" i="1"/>
  <c r="BC279" i="1" s="1"/>
  <c r="BB223" i="1"/>
  <c r="BA223" i="1"/>
  <c r="AZ223" i="1"/>
  <c r="AY223" i="1"/>
  <c r="AX223" i="1"/>
  <c r="AW223" i="1"/>
  <c r="AV223" i="1"/>
  <c r="AU223" i="1"/>
  <c r="AU279" i="1" s="1"/>
  <c r="AT223" i="1"/>
  <c r="AS223" i="1"/>
  <c r="AR223" i="1"/>
  <c r="AQ223" i="1"/>
  <c r="AP223" i="1"/>
  <c r="AO223" i="1"/>
  <c r="AN223" i="1"/>
  <c r="AM223" i="1"/>
  <c r="AM279" i="1" s="1"/>
  <c r="AL223" i="1"/>
  <c r="AK223" i="1"/>
  <c r="AJ223" i="1"/>
  <c r="AI223" i="1"/>
  <c r="AH223" i="1"/>
  <c r="AG223" i="1"/>
  <c r="AF223" i="1"/>
  <c r="AE223" i="1"/>
  <c r="AE279" i="1" s="1"/>
  <c r="AD223" i="1"/>
  <c r="AC223" i="1"/>
  <c r="AB223" i="1"/>
  <c r="AA223" i="1"/>
  <c r="Z223" i="1"/>
  <c r="Y223" i="1"/>
  <c r="X223" i="1"/>
  <c r="W223" i="1"/>
  <c r="W279" i="1" s="1"/>
  <c r="V223" i="1"/>
  <c r="U223" i="1"/>
  <c r="T223" i="1"/>
  <c r="S223" i="1"/>
  <c r="R223" i="1"/>
  <c r="Q223" i="1"/>
  <c r="P223" i="1"/>
  <c r="O223" i="1"/>
  <c r="O279" i="1" s="1"/>
  <c r="N223" i="1"/>
  <c r="M223" i="1"/>
  <c r="L223" i="1"/>
  <c r="K223" i="1"/>
  <c r="J223" i="1"/>
  <c r="I223" i="1"/>
  <c r="H223" i="1"/>
  <c r="G223" i="1"/>
  <c r="G279" i="1" s="1"/>
  <c r="F223" i="1"/>
  <c r="E223" i="1"/>
  <c r="D223" i="1"/>
  <c r="DX222" i="1"/>
  <c r="DW222" i="1"/>
  <c r="DV222" i="1"/>
  <c r="DU222" i="1"/>
  <c r="DT222" i="1"/>
  <c r="DS222" i="1"/>
  <c r="DR222" i="1"/>
  <c r="DQ222" i="1"/>
  <c r="DP222" i="1"/>
  <c r="DP278" i="1" s="1"/>
  <c r="DO222" i="1"/>
  <c r="DN222" i="1"/>
  <c r="DM222" i="1"/>
  <c r="DM278" i="1" s="1"/>
  <c r="DK222" i="1"/>
  <c r="DJ222" i="1"/>
  <c r="DI222" i="1"/>
  <c r="DH222" i="1"/>
  <c r="DG222" i="1"/>
  <c r="DF222" i="1"/>
  <c r="DE222" i="1"/>
  <c r="DD222" i="1"/>
  <c r="DC222" i="1"/>
  <c r="DB222" i="1"/>
  <c r="DB278" i="1" s="1"/>
  <c r="DA222" i="1"/>
  <c r="CZ222" i="1"/>
  <c r="CZ278" i="1" s="1"/>
  <c r="CX222" i="1"/>
  <c r="CW222" i="1"/>
  <c r="CW278" i="1" s="1"/>
  <c r="CV222" i="1"/>
  <c r="CU222" i="1"/>
  <c r="CT222" i="1"/>
  <c r="CT278" i="1" s="1"/>
  <c r="CS222" i="1"/>
  <c r="CR222" i="1"/>
  <c r="CR278" i="1" s="1"/>
  <c r="CQ222" i="1"/>
  <c r="CQ278" i="1" s="1"/>
  <c r="CP222" i="1"/>
  <c r="CO222" i="1"/>
  <c r="CO278" i="1" s="1"/>
  <c r="CN222" i="1"/>
  <c r="CM222" i="1"/>
  <c r="CM278" i="1" s="1"/>
  <c r="CK222" i="1"/>
  <c r="CK278" i="1" s="1"/>
  <c r="CJ222" i="1"/>
  <c r="CJ278" i="1" s="1"/>
  <c r="CI222" i="1"/>
  <c r="CI278" i="1" s="1"/>
  <c r="CH222" i="1"/>
  <c r="CH278" i="1" s="1"/>
  <c r="CG222" i="1"/>
  <c r="CG278" i="1" s="1"/>
  <c r="CF222" i="1"/>
  <c r="CF278" i="1" s="1"/>
  <c r="CE222" i="1"/>
  <c r="CE278" i="1" s="1"/>
  <c r="CD222" i="1"/>
  <c r="CD278" i="1" s="1"/>
  <c r="CC222" i="1"/>
  <c r="CC278" i="1" s="1"/>
  <c r="CB222" i="1"/>
  <c r="CB278" i="1" s="1"/>
  <c r="CA222" i="1"/>
  <c r="CA278" i="1" s="1"/>
  <c r="BZ222" i="1"/>
  <c r="BZ278" i="1" s="1"/>
  <c r="BX222" i="1"/>
  <c r="BX278" i="1" s="1"/>
  <c r="BW222" i="1"/>
  <c r="BW278" i="1" s="1"/>
  <c r="BV222" i="1"/>
  <c r="BV278" i="1" s="1"/>
  <c r="BU222" i="1"/>
  <c r="BU278" i="1" s="1"/>
  <c r="BT222" i="1"/>
  <c r="BT278" i="1" s="1"/>
  <c r="BS222" i="1"/>
  <c r="BS278" i="1" s="1"/>
  <c r="BR222" i="1"/>
  <c r="BR278" i="1" s="1"/>
  <c r="BQ222" i="1"/>
  <c r="BQ278" i="1" s="1"/>
  <c r="BP222" i="1"/>
  <c r="BP278" i="1" s="1"/>
  <c r="BO222" i="1"/>
  <c r="BO278" i="1" s="1"/>
  <c r="BN222" i="1"/>
  <c r="BN278" i="1" s="1"/>
  <c r="BM222" i="1"/>
  <c r="BM278" i="1" s="1"/>
  <c r="BK222" i="1"/>
  <c r="BK278" i="1" s="1"/>
  <c r="BJ222" i="1"/>
  <c r="BJ278" i="1" s="1"/>
  <c r="BI222" i="1"/>
  <c r="BI278" i="1" s="1"/>
  <c r="BH222" i="1"/>
  <c r="BH278" i="1" s="1"/>
  <c r="BG222" i="1"/>
  <c r="BG278" i="1" s="1"/>
  <c r="BF222" i="1"/>
  <c r="BF278" i="1" s="1"/>
  <c r="BE222" i="1"/>
  <c r="BE278" i="1" s="1"/>
  <c r="BD222" i="1"/>
  <c r="BD278" i="1" s="1"/>
  <c r="BC222" i="1"/>
  <c r="BC278" i="1" s="1"/>
  <c r="BB222" i="1"/>
  <c r="BB278" i="1" s="1"/>
  <c r="BA222" i="1"/>
  <c r="BA278" i="1" s="1"/>
  <c r="AZ222" i="1"/>
  <c r="AZ278" i="1" s="1"/>
  <c r="AY222" i="1"/>
  <c r="AY278" i="1" s="1"/>
  <c r="AX222" i="1"/>
  <c r="AX278" i="1" s="1"/>
  <c r="AW222" i="1"/>
  <c r="AW278" i="1" s="1"/>
  <c r="AV222" i="1"/>
  <c r="AV278" i="1" s="1"/>
  <c r="AU222" i="1"/>
  <c r="AU278" i="1" s="1"/>
  <c r="AT222" i="1"/>
  <c r="AT278" i="1" s="1"/>
  <c r="AS222" i="1"/>
  <c r="AS278" i="1" s="1"/>
  <c r="AR222" i="1"/>
  <c r="AR278" i="1" s="1"/>
  <c r="AQ222" i="1"/>
  <c r="AQ278" i="1" s="1"/>
  <c r="AP222" i="1"/>
  <c r="AP278" i="1" s="1"/>
  <c r="AO222" i="1"/>
  <c r="AO278" i="1" s="1"/>
  <c r="AN222" i="1"/>
  <c r="AN278" i="1" s="1"/>
  <c r="AM222" i="1"/>
  <c r="AM278" i="1" s="1"/>
  <c r="AL222" i="1"/>
  <c r="AL278" i="1" s="1"/>
  <c r="AK222" i="1"/>
  <c r="AK278" i="1" s="1"/>
  <c r="AJ222" i="1"/>
  <c r="AJ278" i="1" s="1"/>
  <c r="AI222" i="1"/>
  <c r="AI278" i="1" s="1"/>
  <c r="AH222" i="1"/>
  <c r="AH278" i="1" s="1"/>
  <c r="AG222" i="1"/>
  <c r="AG278" i="1" s="1"/>
  <c r="AF222" i="1"/>
  <c r="AF278" i="1" s="1"/>
  <c r="AE222" i="1"/>
  <c r="AE278" i="1" s="1"/>
  <c r="AD222" i="1"/>
  <c r="AD278" i="1" s="1"/>
  <c r="AC222" i="1"/>
  <c r="AC278" i="1" s="1"/>
  <c r="AB222" i="1"/>
  <c r="AB278" i="1" s="1"/>
  <c r="AA222" i="1"/>
  <c r="AA278" i="1" s="1"/>
  <c r="Z222" i="1"/>
  <c r="Z278" i="1" s="1"/>
  <c r="Y222" i="1"/>
  <c r="Y278" i="1" s="1"/>
  <c r="X222" i="1"/>
  <c r="X278" i="1" s="1"/>
  <c r="W222" i="1"/>
  <c r="W278" i="1" s="1"/>
  <c r="V222" i="1"/>
  <c r="V278" i="1" s="1"/>
  <c r="U222" i="1"/>
  <c r="U278" i="1" s="1"/>
  <c r="T222" i="1"/>
  <c r="T278" i="1" s="1"/>
  <c r="S222" i="1"/>
  <c r="S278" i="1" s="1"/>
  <c r="R222" i="1"/>
  <c r="R278" i="1" s="1"/>
  <c r="Q222" i="1"/>
  <c r="Q278" i="1" s="1"/>
  <c r="P222" i="1"/>
  <c r="P278" i="1" s="1"/>
  <c r="O222" i="1"/>
  <c r="O278" i="1" s="1"/>
  <c r="N222" i="1"/>
  <c r="N278" i="1" s="1"/>
  <c r="M222" i="1"/>
  <c r="M278" i="1" s="1"/>
  <c r="L222" i="1"/>
  <c r="L278" i="1" s="1"/>
  <c r="K222" i="1"/>
  <c r="K278" i="1" s="1"/>
  <c r="J222" i="1"/>
  <c r="J278" i="1" s="1"/>
  <c r="I222" i="1"/>
  <c r="I278" i="1" s="1"/>
  <c r="H222" i="1"/>
  <c r="H278" i="1" s="1"/>
  <c r="G222" i="1"/>
  <c r="G278" i="1" s="1"/>
  <c r="F222" i="1"/>
  <c r="F278" i="1" s="1"/>
  <c r="E222" i="1"/>
  <c r="E278" i="1" s="1"/>
  <c r="DX221" i="1"/>
  <c r="DW221" i="1"/>
  <c r="DV221" i="1"/>
  <c r="DU221" i="1"/>
  <c r="DT221" i="1"/>
  <c r="DS221" i="1"/>
  <c r="DR221" i="1"/>
  <c r="DQ221" i="1"/>
  <c r="DP221" i="1"/>
  <c r="DO221" i="1"/>
  <c r="DN221" i="1"/>
  <c r="DM221" i="1"/>
  <c r="DK221" i="1"/>
  <c r="DJ221" i="1"/>
  <c r="DI221" i="1"/>
  <c r="DH221" i="1"/>
  <c r="DG221" i="1"/>
  <c r="DF221" i="1"/>
  <c r="DE221" i="1"/>
  <c r="DD221" i="1"/>
  <c r="DC221" i="1"/>
  <c r="DB221" i="1"/>
  <c r="DA221" i="1"/>
  <c r="CZ221" i="1"/>
  <c r="CX221" i="1"/>
  <c r="CW221" i="1"/>
  <c r="CV221" i="1"/>
  <c r="CU221" i="1"/>
  <c r="CT221" i="1"/>
  <c r="CS221" i="1"/>
  <c r="CR221" i="1"/>
  <c r="CQ221" i="1"/>
  <c r="CP221" i="1"/>
  <c r="CO221" i="1"/>
  <c r="CN221" i="1"/>
  <c r="CM221" i="1"/>
  <c r="CK221" i="1"/>
  <c r="CJ221" i="1"/>
  <c r="CI221" i="1"/>
  <c r="CH221" i="1"/>
  <c r="CG221" i="1"/>
  <c r="CF221" i="1"/>
  <c r="CE221" i="1"/>
  <c r="CD221" i="1"/>
  <c r="CC221" i="1"/>
  <c r="CB221" i="1"/>
  <c r="CA221" i="1"/>
  <c r="BZ221" i="1"/>
  <c r="BX221" i="1"/>
  <c r="BW221" i="1"/>
  <c r="BV221" i="1"/>
  <c r="BU221" i="1"/>
  <c r="BT221" i="1"/>
  <c r="BS221" i="1"/>
  <c r="BR221" i="1"/>
  <c r="BQ221" i="1"/>
  <c r="BP221" i="1"/>
  <c r="BO221" i="1"/>
  <c r="BN221" i="1"/>
  <c r="BM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DW220" i="1"/>
  <c r="DV220" i="1"/>
  <c r="DT220" i="1"/>
  <c r="DS220" i="1"/>
  <c r="DR220" i="1"/>
  <c r="DM220" i="1"/>
  <c r="DM276" i="1" s="1"/>
  <c r="DK220" i="1"/>
  <c r="DJ220" i="1"/>
  <c r="DI220" i="1"/>
  <c r="DH220" i="1"/>
  <c r="DG220" i="1"/>
  <c r="DF220" i="1"/>
  <c r="DE220" i="1"/>
  <c r="DD220" i="1"/>
  <c r="DC220" i="1"/>
  <c r="DB220" i="1"/>
  <c r="DA220" i="1"/>
  <c r="CZ220" i="1"/>
  <c r="CZ276" i="1" s="1"/>
  <c r="CV220" i="1"/>
  <c r="CT220" i="1"/>
  <c r="CS220" i="1"/>
  <c r="CQ220" i="1"/>
  <c r="CP220" i="1"/>
  <c r="CO220" i="1"/>
  <c r="CN220" i="1"/>
  <c r="CM220" i="1"/>
  <c r="CK220" i="1"/>
  <c r="CJ220" i="1"/>
  <c r="CI220" i="1"/>
  <c r="CH220" i="1"/>
  <c r="CG220" i="1"/>
  <c r="CF220" i="1"/>
  <c r="CE220" i="1"/>
  <c r="CD220" i="1"/>
  <c r="CB220" i="1"/>
  <c r="CA220" i="1"/>
  <c r="BZ220" i="1"/>
  <c r="BX220" i="1"/>
  <c r="BW220" i="1"/>
  <c r="BV220" i="1"/>
  <c r="BU220" i="1"/>
  <c r="BT220" i="1"/>
  <c r="BS220" i="1"/>
  <c r="BR220" i="1"/>
  <c r="BQ220" i="1"/>
  <c r="BP220" i="1"/>
  <c r="BO220" i="1"/>
  <c r="BN220" i="1"/>
  <c r="BM220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W276" i="1" s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DX219" i="1"/>
  <c r="DW219" i="1"/>
  <c r="DV219" i="1"/>
  <c r="DU219" i="1"/>
  <c r="DT219" i="1"/>
  <c r="DS219" i="1"/>
  <c r="DR219" i="1"/>
  <c r="DQ219" i="1"/>
  <c r="DP219" i="1"/>
  <c r="DO219" i="1"/>
  <c r="DN219" i="1"/>
  <c r="DM219" i="1"/>
  <c r="DK219" i="1"/>
  <c r="DJ219" i="1"/>
  <c r="DI219" i="1"/>
  <c r="DH219" i="1"/>
  <c r="DG219" i="1"/>
  <c r="DF219" i="1"/>
  <c r="DE219" i="1"/>
  <c r="DD219" i="1"/>
  <c r="DC219" i="1"/>
  <c r="DB219" i="1"/>
  <c r="DA219" i="1"/>
  <c r="CZ219" i="1"/>
  <c r="CX219" i="1"/>
  <c r="CW219" i="1"/>
  <c r="CV219" i="1"/>
  <c r="CU219" i="1"/>
  <c r="CT219" i="1"/>
  <c r="CS219" i="1"/>
  <c r="CR219" i="1"/>
  <c r="CQ219" i="1"/>
  <c r="CP219" i="1"/>
  <c r="CO219" i="1"/>
  <c r="CN219" i="1"/>
  <c r="CM219" i="1"/>
  <c r="CK219" i="1"/>
  <c r="CJ219" i="1"/>
  <c r="CI219" i="1"/>
  <c r="CH219" i="1"/>
  <c r="CG219" i="1"/>
  <c r="CF219" i="1"/>
  <c r="CE219" i="1"/>
  <c r="CD219" i="1"/>
  <c r="CC219" i="1"/>
  <c r="CB219" i="1"/>
  <c r="CA219" i="1"/>
  <c r="BZ219" i="1"/>
  <c r="BX219" i="1"/>
  <c r="BW219" i="1"/>
  <c r="BV219" i="1"/>
  <c r="BV275" i="1" s="1"/>
  <c r="BU219" i="1"/>
  <c r="BT219" i="1"/>
  <c r="BS219" i="1"/>
  <c r="BR219" i="1"/>
  <c r="BQ219" i="1"/>
  <c r="BP219" i="1"/>
  <c r="BO219" i="1"/>
  <c r="BN219" i="1"/>
  <c r="BM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DX218" i="1"/>
  <c r="DW218" i="1"/>
  <c r="DV218" i="1"/>
  <c r="DU218" i="1"/>
  <c r="DT218" i="1"/>
  <c r="DS218" i="1"/>
  <c r="DR218" i="1"/>
  <c r="DQ218" i="1"/>
  <c r="DP218" i="1"/>
  <c r="DO218" i="1"/>
  <c r="DN218" i="1"/>
  <c r="DM218" i="1"/>
  <c r="DK218" i="1"/>
  <c r="DJ218" i="1"/>
  <c r="DI218" i="1"/>
  <c r="DH218" i="1"/>
  <c r="DG218" i="1"/>
  <c r="DF218" i="1"/>
  <c r="DE218" i="1"/>
  <c r="DD218" i="1"/>
  <c r="DC218" i="1"/>
  <c r="DB218" i="1"/>
  <c r="DA218" i="1"/>
  <c r="CZ218" i="1"/>
  <c r="CX218" i="1"/>
  <c r="CW218" i="1"/>
  <c r="CV218" i="1"/>
  <c r="CU218" i="1"/>
  <c r="CT218" i="1"/>
  <c r="CS218" i="1"/>
  <c r="CR218" i="1"/>
  <c r="CQ218" i="1"/>
  <c r="CP218" i="1"/>
  <c r="CO218" i="1"/>
  <c r="CN218" i="1"/>
  <c r="CM218" i="1"/>
  <c r="CK218" i="1"/>
  <c r="CJ218" i="1"/>
  <c r="CI218" i="1"/>
  <c r="CH218" i="1"/>
  <c r="CG218" i="1"/>
  <c r="CF218" i="1"/>
  <c r="CE218" i="1"/>
  <c r="CD218" i="1"/>
  <c r="CC218" i="1"/>
  <c r="CB218" i="1"/>
  <c r="CB274" i="1" s="1"/>
  <c r="CA218" i="1"/>
  <c r="BZ218" i="1"/>
  <c r="BX218" i="1"/>
  <c r="BW218" i="1"/>
  <c r="BV218" i="1"/>
  <c r="BU218" i="1"/>
  <c r="BT218" i="1"/>
  <c r="BS218" i="1"/>
  <c r="BR218" i="1"/>
  <c r="BQ218" i="1"/>
  <c r="BP218" i="1"/>
  <c r="BO218" i="1"/>
  <c r="BN218" i="1"/>
  <c r="BM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DX166" i="1"/>
  <c r="DW166" i="1"/>
  <c r="DV166" i="1"/>
  <c r="DU166" i="1"/>
  <c r="DT166" i="1"/>
  <c r="DS166" i="1"/>
  <c r="DR166" i="1"/>
  <c r="DQ166" i="1"/>
  <c r="DP166" i="1"/>
  <c r="DO166" i="1"/>
  <c r="DN166" i="1"/>
  <c r="DM166" i="1"/>
  <c r="DK166" i="1"/>
  <c r="DJ166" i="1"/>
  <c r="DI166" i="1"/>
  <c r="DH166" i="1"/>
  <c r="DG166" i="1"/>
  <c r="DF166" i="1"/>
  <c r="DE166" i="1"/>
  <c r="DD166" i="1"/>
  <c r="DC166" i="1"/>
  <c r="DB166" i="1"/>
  <c r="DA166" i="1"/>
  <c r="CZ166" i="1"/>
  <c r="CX166" i="1"/>
  <c r="CW166" i="1"/>
  <c r="CV166" i="1"/>
  <c r="CU166" i="1"/>
  <c r="CT166" i="1"/>
  <c r="CS166" i="1"/>
  <c r="CR166" i="1"/>
  <c r="CQ166" i="1"/>
  <c r="CP166" i="1"/>
  <c r="CO166" i="1"/>
  <c r="CN166" i="1"/>
  <c r="CM166" i="1"/>
  <c r="CK166" i="1"/>
  <c r="CJ166" i="1"/>
  <c r="CI166" i="1"/>
  <c r="CH166" i="1"/>
  <c r="CG166" i="1"/>
  <c r="CF166" i="1"/>
  <c r="CE166" i="1"/>
  <c r="CD166" i="1"/>
  <c r="CC166" i="1"/>
  <c r="CB166" i="1"/>
  <c r="CA166" i="1"/>
  <c r="BZ166" i="1"/>
  <c r="BX166" i="1"/>
  <c r="BW166" i="1"/>
  <c r="BV166" i="1"/>
  <c r="BU166" i="1"/>
  <c r="BT166" i="1"/>
  <c r="BS166" i="1"/>
  <c r="BR166" i="1"/>
  <c r="BQ166" i="1"/>
  <c r="BP166" i="1"/>
  <c r="BO166" i="1"/>
  <c r="BN166" i="1"/>
  <c r="BM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DX114" i="1"/>
  <c r="DW114" i="1"/>
  <c r="DV114" i="1"/>
  <c r="DU114" i="1"/>
  <c r="DT114" i="1"/>
  <c r="DS114" i="1"/>
  <c r="DR114" i="1"/>
  <c r="DQ114" i="1"/>
  <c r="DP114" i="1"/>
  <c r="DO114" i="1"/>
  <c r="DN114" i="1"/>
  <c r="DM114" i="1"/>
  <c r="DK114" i="1"/>
  <c r="DJ114" i="1"/>
  <c r="DI114" i="1"/>
  <c r="DH114" i="1"/>
  <c r="DG114" i="1"/>
  <c r="DF114" i="1"/>
  <c r="DE114" i="1"/>
  <c r="DD114" i="1"/>
  <c r="DC114" i="1"/>
  <c r="DB114" i="1"/>
  <c r="DA114" i="1"/>
  <c r="CZ114" i="1"/>
  <c r="CX114" i="1"/>
  <c r="CW114" i="1"/>
  <c r="CV114" i="1"/>
  <c r="CU114" i="1"/>
  <c r="CT114" i="1"/>
  <c r="CS114" i="1"/>
  <c r="CR114" i="1"/>
  <c r="CQ114" i="1"/>
  <c r="CP114" i="1"/>
  <c r="CO114" i="1"/>
  <c r="CN114" i="1"/>
  <c r="CM114" i="1"/>
  <c r="CK114" i="1"/>
  <c r="CJ114" i="1"/>
  <c r="CI114" i="1"/>
  <c r="CH114" i="1"/>
  <c r="CG114" i="1"/>
  <c r="CF114" i="1"/>
  <c r="CE114" i="1"/>
  <c r="CD114" i="1"/>
  <c r="CC114" i="1"/>
  <c r="CB114" i="1"/>
  <c r="CA114" i="1"/>
  <c r="BZ114" i="1"/>
  <c r="BX114" i="1"/>
  <c r="BW114" i="1"/>
  <c r="BV114" i="1"/>
  <c r="BU114" i="1"/>
  <c r="BT114" i="1"/>
  <c r="BS114" i="1"/>
  <c r="BR114" i="1"/>
  <c r="BQ114" i="1"/>
  <c r="BP114" i="1"/>
  <c r="BO114" i="1"/>
  <c r="BN114" i="1"/>
  <c r="BM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DX62" i="1"/>
  <c r="DW62" i="1"/>
  <c r="DV62" i="1"/>
  <c r="DU62" i="1"/>
  <c r="DT62" i="1"/>
  <c r="DS62" i="1"/>
  <c r="DR62" i="1"/>
  <c r="DQ62" i="1"/>
  <c r="DP62" i="1"/>
  <c r="DO62" i="1"/>
  <c r="DN62" i="1"/>
  <c r="DM62" i="1"/>
  <c r="DK62" i="1"/>
  <c r="DJ62" i="1"/>
  <c r="DI62" i="1"/>
  <c r="DH62" i="1"/>
  <c r="DG62" i="1"/>
  <c r="DF62" i="1"/>
  <c r="DE62" i="1"/>
  <c r="DD62" i="1"/>
  <c r="DC62" i="1"/>
  <c r="DB62" i="1"/>
  <c r="DA62" i="1"/>
  <c r="CZ62" i="1"/>
  <c r="CX62" i="1"/>
  <c r="CW62" i="1"/>
  <c r="CV62" i="1"/>
  <c r="CU62" i="1"/>
  <c r="CT62" i="1"/>
  <c r="CS62" i="1"/>
  <c r="CR62" i="1"/>
  <c r="CQ62" i="1"/>
  <c r="CP62" i="1"/>
  <c r="CO62" i="1"/>
  <c r="CN62" i="1"/>
  <c r="CM62" i="1"/>
  <c r="CK62" i="1"/>
  <c r="CJ62" i="1"/>
  <c r="CI62" i="1"/>
  <c r="CH62" i="1"/>
  <c r="CG62" i="1"/>
  <c r="CF62" i="1"/>
  <c r="CE62" i="1"/>
  <c r="CD62" i="1"/>
  <c r="CC62" i="1"/>
  <c r="CB62" i="1"/>
  <c r="CA62" i="1"/>
  <c r="BZ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DX9" i="1"/>
  <c r="DW9" i="1"/>
  <c r="DV9" i="1"/>
  <c r="DU9" i="1"/>
  <c r="DT9" i="1"/>
  <c r="DS9" i="1"/>
  <c r="DR9" i="1"/>
  <c r="DQ9" i="1"/>
  <c r="DP9" i="1"/>
  <c r="DO9" i="1"/>
  <c r="DN9" i="1"/>
  <c r="DM9" i="1"/>
  <c r="DK9" i="1"/>
  <c r="DJ9" i="1"/>
  <c r="DI9" i="1"/>
  <c r="DH9" i="1"/>
  <c r="DG9" i="1"/>
  <c r="DF9" i="1"/>
  <c r="DE9" i="1"/>
  <c r="DD9" i="1"/>
  <c r="DC9" i="1"/>
  <c r="DB9" i="1"/>
  <c r="DA9" i="1"/>
  <c r="CZ9" i="1"/>
  <c r="CX9" i="1"/>
  <c r="CW9" i="1"/>
  <c r="CV9" i="1"/>
  <c r="CU9" i="1"/>
  <c r="CT9" i="1"/>
  <c r="CS9" i="1"/>
  <c r="CR9" i="1"/>
  <c r="CQ9" i="1"/>
  <c r="CP9" i="1"/>
  <c r="CO9" i="1"/>
  <c r="CN9" i="1"/>
  <c r="CM9" i="1"/>
  <c r="CK9" i="1"/>
  <c r="CJ9" i="1"/>
  <c r="CI9" i="1"/>
  <c r="CH9" i="1"/>
  <c r="CG9" i="1"/>
  <c r="CE9" i="1"/>
  <c r="CD9" i="1"/>
  <c r="CC9" i="1"/>
  <c r="CB9" i="1"/>
  <c r="CA9" i="1"/>
  <c r="BZ9" i="1"/>
  <c r="BX9" i="1"/>
  <c r="BW9" i="1"/>
  <c r="BV9" i="1"/>
  <c r="BU9" i="1"/>
  <c r="BT9" i="1"/>
  <c r="BS9" i="1"/>
  <c r="BR9" i="1"/>
  <c r="BQ9" i="1"/>
  <c r="BP9" i="1"/>
  <c r="BO9" i="1"/>
  <c r="BN9" i="1"/>
  <c r="BM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BG65" i="2" l="1"/>
  <c r="BG66" i="2"/>
  <c r="BG67" i="2"/>
  <c r="BL267" i="1"/>
  <c r="BL249" i="1"/>
  <c r="BL260" i="1"/>
  <c r="BL266" i="1"/>
  <c r="BL232" i="1"/>
  <c r="BL218" i="1"/>
  <c r="BL254" i="1"/>
  <c r="BL226" i="1"/>
  <c r="BL253" i="1"/>
  <c r="BL225" i="1"/>
  <c r="BL255" i="1"/>
  <c r="BL251" i="1"/>
  <c r="BL250" i="1"/>
  <c r="BL246" i="1"/>
  <c r="BL247" i="1"/>
  <c r="BL252" i="1"/>
  <c r="BD226" i="2"/>
  <c r="BH226" i="2" s="1"/>
  <c r="BD215" i="2"/>
  <c r="BH215" i="2" s="1"/>
  <c r="BD217" i="2"/>
  <c r="BH217" i="2" s="1"/>
  <c r="BD225" i="2"/>
  <c r="BH225" i="2" s="1"/>
  <c r="BD214" i="2"/>
  <c r="BH214" i="2" s="1"/>
  <c r="BD227" i="2"/>
  <c r="BH227" i="2" s="1"/>
  <c r="BD216" i="2"/>
  <c r="BH216" i="2" s="1"/>
  <c r="BH182" i="2"/>
  <c r="BH155" i="2"/>
  <c r="BL264" i="1"/>
  <c r="BL224" i="1"/>
  <c r="BL285" i="1"/>
  <c r="AQ7" i="1"/>
  <c r="BL262" i="1"/>
  <c r="BL231" i="1"/>
  <c r="BL234" i="1"/>
  <c r="BL221" i="1"/>
  <c r="DE278" i="1"/>
  <c r="DF283" i="1"/>
  <c r="DG276" i="1"/>
  <c r="K274" i="1"/>
  <c r="AA274" i="1"/>
  <c r="AQ274" i="1"/>
  <c r="BG274" i="1"/>
  <c r="BX274" i="1"/>
  <c r="DP274" i="1"/>
  <c r="DX274" i="1"/>
  <c r="S275" i="1"/>
  <c r="AI275" i="1"/>
  <c r="AY275" i="1"/>
  <c r="BP275" i="1"/>
  <c r="CG275" i="1"/>
  <c r="CX275" i="1"/>
  <c r="AI276" i="1"/>
  <c r="AY276" i="1"/>
  <c r="BP276" i="1"/>
  <c r="CQ276" i="1"/>
  <c r="DD276" i="1"/>
  <c r="DC278" i="1"/>
  <c r="DT278" i="1"/>
  <c r="DC279" i="1"/>
  <c r="DK280" i="1"/>
  <c r="CT281" i="1"/>
  <c r="DT281" i="1"/>
  <c r="CT282" i="1"/>
  <c r="DD283" i="1"/>
  <c r="DU284" i="1"/>
  <c r="CV278" i="1"/>
  <c r="DO284" i="1"/>
  <c r="S274" i="1"/>
  <c r="AI274" i="1"/>
  <c r="AY274" i="1"/>
  <c r="BP274" i="1"/>
  <c r="DG274" i="1"/>
  <c r="K275" i="1"/>
  <c r="AA275" i="1"/>
  <c r="AQ275" i="1"/>
  <c r="BG275" i="1"/>
  <c r="BX275" i="1"/>
  <c r="CP275" i="1"/>
  <c r="DP275" i="1"/>
  <c r="AQ276" i="1"/>
  <c r="BG276" i="1"/>
  <c r="BX276" i="1"/>
  <c r="DK278" i="1"/>
  <c r="DK279" i="1"/>
  <c r="DT279" i="1"/>
  <c r="DC280" i="1"/>
  <c r="DC281" i="1"/>
  <c r="DM283" i="1"/>
  <c r="BG26" i="2"/>
  <c r="CM284" i="1"/>
  <c r="DD284" i="1"/>
  <c r="DM284" i="1"/>
  <c r="BG27" i="2"/>
  <c r="DM285" i="1"/>
  <c r="BG28" i="2"/>
  <c r="DU285" i="1"/>
  <c r="BL265" i="1"/>
  <c r="DE276" i="1"/>
  <c r="CU278" i="1"/>
  <c r="DD278" i="1"/>
  <c r="DU278" i="1"/>
  <c r="CN283" i="1"/>
  <c r="CV283" i="1"/>
  <c r="DN283" i="1"/>
  <c r="DV283" i="1"/>
  <c r="CN284" i="1"/>
  <c r="CV284" i="1"/>
  <c r="DE284" i="1"/>
  <c r="DV284" i="1"/>
  <c r="DE285" i="1"/>
  <c r="BL259" i="1"/>
  <c r="BL166" i="1"/>
  <c r="BL220" i="1"/>
  <c r="BL276" i="1" s="1"/>
  <c r="BL268" i="1"/>
  <c r="BL236" i="1"/>
  <c r="DN278" i="1"/>
  <c r="DO283" i="1"/>
  <c r="DF278" i="1"/>
  <c r="DP283" i="1"/>
  <c r="DX283" i="1"/>
  <c r="DG284" i="1"/>
  <c r="DP284" i="1"/>
  <c r="DX284" i="1"/>
  <c r="DP285" i="1"/>
  <c r="DX285" i="1"/>
  <c r="BL223" i="1"/>
  <c r="BF26" i="2"/>
  <c r="BL240" i="1"/>
  <c r="BL237" i="1"/>
  <c r="BL222" i="1"/>
  <c r="BL278" i="1" s="1"/>
  <c r="BL219" i="1"/>
  <c r="BL227" i="1"/>
  <c r="DI283" i="1"/>
  <c r="DI284" i="1"/>
  <c r="DI285" i="1"/>
  <c r="CW283" i="1"/>
  <c r="DW284" i="1"/>
  <c r="DO278" i="1"/>
  <c r="CT275" i="1"/>
  <c r="CP278" i="1"/>
  <c r="DG278" i="1"/>
  <c r="DX278" i="1"/>
  <c r="CQ283" i="1"/>
  <c r="DH283" i="1"/>
  <c r="CZ284" i="1"/>
  <c r="DQ285" i="1"/>
  <c r="DQ278" i="1"/>
  <c r="DA283" i="1"/>
  <c r="DR285" i="1"/>
  <c r="H7" i="1"/>
  <c r="AF7" i="1"/>
  <c r="BD7" i="1"/>
  <c r="DJ276" i="1"/>
  <c r="DA278" i="1"/>
  <c r="DI278" i="1"/>
  <c r="DR278" i="1"/>
  <c r="E279" i="1"/>
  <c r="M279" i="1"/>
  <c r="U279" i="1"/>
  <c r="BI279" i="1"/>
  <c r="BR279" i="1"/>
  <c r="CA279" i="1"/>
  <c r="CI279" i="1"/>
  <c r="CR279" i="1"/>
  <c r="DA279" i="1"/>
  <c r="DI279" i="1"/>
  <c r="AC280" i="1"/>
  <c r="AK280" i="1"/>
  <c r="AS280" i="1"/>
  <c r="BA280" i="1"/>
  <c r="BI280" i="1"/>
  <c r="BR280" i="1"/>
  <c r="CR280" i="1"/>
  <c r="DA280" i="1"/>
  <c r="DI280" i="1"/>
  <c r="DR280" i="1"/>
  <c r="E281" i="1"/>
  <c r="M281" i="1"/>
  <c r="U281" i="1"/>
  <c r="AC281" i="1"/>
  <c r="AK281" i="1"/>
  <c r="AS281" i="1"/>
  <c r="BA281" i="1"/>
  <c r="BI281" i="1"/>
  <c r="CA281" i="1"/>
  <c r="CI281" i="1"/>
  <c r="CR281" i="1"/>
  <c r="DR281" i="1"/>
  <c r="E282" i="1"/>
  <c r="M282" i="1"/>
  <c r="U282" i="1"/>
  <c r="AC282" i="1"/>
  <c r="AK282" i="1"/>
  <c r="AS282" i="1"/>
  <c r="BA282" i="1"/>
  <c r="BI282" i="1"/>
  <c r="BR282" i="1"/>
  <c r="CA282" i="1"/>
  <c r="CI282" i="1"/>
  <c r="DA282" i="1"/>
  <c r="BF25" i="2"/>
  <c r="DI282" i="1"/>
  <c r="DR282" i="1"/>
  <c r="E283" i="1"/>
  <c r="M283" i="1"/>
  <c r="U283" i="1"/>
  <c r="BR283" i="1"/>
  <c r="CA283" i="1"/>
  <c r="DS283" i="1"/>
  <c r="CS284" i="1"/>
  <c r="DB284" i="1"/>
  <c r="DS284" i="1"/>
  <c r="CS285" i="1"/>
  <c r="DB285" i="1"/>
  <c r="DJ285" i="1"/>
  <c r="DS285" i="1"/>
  <c r="BL114" i="1"/>
  <c r="BL238" i="1"/>
  <c r="BL9" i="1"/>
  <c r="CN278" i="1"/>
  <c r="DV278" i="1"/>
  <c r="DW283" i="1"/>
  <c r="DF284" i="1"/>
  <c r="DW278" i="1"/>
  <c r="CX278" i="1"/>
  <c r="DQ283" i="1"/>
  <c r="CQ284" i="1"/>
  <c r="DH284" i="1"/>
  <c r="DQ284" i="1"/>
  <c r="CZ285" i="1"/>
  <c r="DH285" i="1"/>
  <c r="DH278" i="1"/>
  <c r="DA284" i="1"/>
  <c r="DR284" i="1"/>
  <c r="DA285" i="1"/>
  <c r="P7" i="1"/>
  <c r="X7" i="1"/>
  <c r="AN7" i="1"/>
  <c r="AV7" i="1"/>
  <c r="BM7" i="1"/>
  <c r="BU7" i="1"/>
  <c r="DC276" i="1"/>
  <c r="DK276" i="1"/>
  <c r="E277" i="1"/>
  <c r="U277" i="1"/>
  <c r="AC277" i="1"/>
  <c r="AK277" i="1"/>
  <c r="AS277" i="1"/>
  <c r="BA277" i="1"/>
  <c r="BI277" i="1"/>
  <c r="BR277" i="1"/>
  <c r="CA277" i="1"/>
  <c r="CI277" i="1"/>
  <c r="DA277" i="1"/>
  <c r="DI277" i="1"/>
  <c r="DR277" i="1"/>
  <c r="CS278" i="1"/>
  <c r="DJ278" i="1"/>
  <c r="DS278" i="1"/>
  <c r="DC283" i="1"/>
  <c r="DT283" i="1"/>
  <c r="CT284" i="1"/>
  <c r="DC284" i="1"/>
  <c r="DK284" i="1"/>
  <c r="DT284" i="1"/>
  <c r="DC285" i="1"/>
  <c r="DK285" i="1"/>
  <c r="D274" i="1"/>
  <c r="L274" i="1"/>
  <c r="T274" i="1"/>
  <c r="AB274" i="1"/>
  <c r="AJ274" i="1"/>
  <c r="AR274" i="1"/>
  <c r="AZ274" i="1"/>
  <c r="BH274" i="1"/>
  <c r="CQ274" i="1"/>
  <c r="CZ274" i="1"/>
  <c r="DH274" i="1"/>
  <c r="DQ274" i="1"/>
  <c r="D275" i="1"/>
  <c r="L275" i="1"/>
  <c r="T275" i="1"/>
  <c r="BQ275" i="1"/>
  <c r="DQ275" i="1"/>
  <c r="D276" i="1"/>
  <c r="L276" i="1"/>
  <c r="T276" i="1"/>
  <c r="AB276" i="1"/>
  <c r="AJ276" i="1"/>
  <c r="AR276" i="1"/>
  <c r="AZ276" i="1"/>
  <c r="BH276" i="1"/>
  <c r="BQ276" i="1"/>
  <c r="BL62" i="1"/>
  <c r="Z279" i="1"/>
  <c r="BO279" i="1"/>
  <c r="DF279" i="1"/>
  <c r="J280" i="1"/>
  <c r="AP280" i="1"/>
  <c r="BF280" i="1"/>
  <c r="BF281" i="1"/>
  <c r="CW281" i="1"/>
  <c r="R282" i="1"/>
  <c r="AP282" i="1"/>
  <c r="CW282" i="1"/>
  <c r="R283" i="1"/>
  <c r="BO283" i="1"/>
  <c r="R279" i="1"/>
  <c r="R280" i="1"/>
  <c r="BW280" i="1"/>
  <c r="BW281" i="1"/>
  <c r="DW281" i="1"/>
  <c r="BF282" i="1"/>
  <c r="DF282" i="1"/>
  <c r="Z283" i="1"/>
  <c r="BL213" i="1"/>
  <c r="J277" i="1"/>
  <c r="AP277" i="1"/>
  <c r="CF277" i="1"/>
  <c r="DF277" i="1"/>
  <c r="AY279" i="1"/>
  <c r="CP279" i="1"/>
  <c r="K280" i="1"/>
  <c r="AQ280" i="1"/>
  <c r="CG280" i="1"/>
  <c r="S281" i="1"/>
  <c r="AQ281" i="1"/>
  <c r="BX281" i="1"/>
  <c r="DG281" i="1"/>
  <c r="S282" i="1"/>
  <c r="BP282" i="1"/>
  <c r="CP282" i="1"/>
  <c r="BG283" i="1"/>
  <c r="AF274" i="1"/>
  <c r="DW276" i="1"/>
  <c r="K277" i="1"/>
  <c r="S277" i="1"/>
  <c r="AA277" i="1"/>
  <c r="BP277" i="1"/>
  <c r="CG277" i="1"/>
  <c r="CP277" i="1"/>
  <c r="CX277" i="1"/>
  <c r="DG277" i="1"/>
  <c r="DP277" i="1"/>
  <c r="CF279" i="1"/>
  <c r="DW279" i="1"/>
  <c r="AH280" i="1"/>
  <c r="BO280" i="1"/>
  <c r="CW280" i="1"/>
  <c r="AP281" i="1"/>
  <c r="CO281" i="1"/>
  <c r="J282" i="1"/>
  <c r="AH282" i="1"/>
  <c r="CF282" i="1"/>
  <c r="DW282" i="1"/>
  <c r="R277" i="1"/>
  <c r="AH277" i="1"/>
  <c r="AX277" i="1"/>
  <c r="CW277" i="1"/>
  <c r="DO277" i="1"/>
  <c r="AI279" i="1"/>
  <c r="BG279" i="1"/>
  <c r="BX279" i="1"/>
  <c r="CX279" i="1"/>
  <c r="DP279" i="1"/>
  <c r="S280" i="1"/>
  <c r="AI280" i="1"/>
  <c r="BG280" i="1"/>
  <c r="CX280" i="1"/>
  <c r="DP280" i="1"/>
  <c r="K281" i="1"/>
  <c r="AA281" i="1"/>
  <c r="AY281" i="1"/>
  <c r="BG281" i="1"/>
  <c r="CG281" i="1"/>
  <c r="DP281" i="1"/>
  <c r="K282" i="1"/>
  <c r="CG282" i="1"/>
  <c r="DG282" i="1"/>
  <c r="AI283" i="1"/>
  <c r="AY283" i="1"/>
  <c r="BX283" i="1"/>
  <c r="CF276" i="1"/>
  <c r="CO276" i="1"/>
  <c r="AJ277" i="1"/>
  <c r="AZ277" i="1"/>
  <c r="BQ277" i="1"/>
  <c r="BZ277" i="1"/>
  <c r="CH277" i="1"/>
  <c r="CQ277" i="1"/>
  <c r="CZ277" i="1"/>
  <c r="DQ277" i="1"/>
  <c r="F274" i="1"/>
  <c r="V274" i="1"/>
  <c r="F275" i="1"/>
  <c r="V275" i="1"/>
  <c r="BS275" i="1"/>
  <c r="N280" i="1"/>
  <c r="J279" i="1"/>
  <c r="BW279" i="1"/>
  <c r="DO279" i="1"/>
  <c r="Z280" i="1"/>
  <c r="AX280" i="1"/>
  <c r="CO280" i="1"/>
  <c r="AH281" i="1"/>
  <c r="AX281" i="1"/>
  <c r="BO281" i="1"/>
  <c r="CF281" i="1"/>
  <c r="DO281" i="1"/>
  <c r="Z282" i="1"/>
  <c r="AX282" i="1"/>
  <c r="CO282" i="1"/>
  <c r="DO282" i="1"/>
  <c r="J283" i="1"/>
  <c r="BW283" i="1"/>
  <c r="Z277" i="1"/>
  <c r="BF277" i="1"/>
  <c r="CO277" i="1"/>
  <c r="DW277" i="1"/>
  <c r="AQ279" i="1"/>
  <c r="BP279" i="1"/>
  <c r="DG279" i="1"/>
  <c r="DX279" i="1"/>
  <c r="AA280" i="1"/>
  <c r="AY280" i="1"/>
  <c r="CP280" i="1"/>
  <c r="DX280" i="1"/>
  <c r="AI281" i="1"/>
  <c r="BP281" i="1"/>
  <c r="CX281" i="1"/>
  <c r="DX281" i="1"/>
  <c r="AA282" i="1"/>
  <c r="BX282" i="1"/>
  <c r="CX282" i="1"/>
  <c r="AQ283" i="1"/>
  <c r="BP283" i="1"/>
  <c r="J274" i="1"/>
  <c r="R274" i="1"/>
  <c r="Z274" i="1"/>
  <c r="BO274" i="1"/>
  <c r="BW274" i="1"/>
  <c r="CF274" i="1"/>
  <c r="CO274" i="1"/>
  <c r="DO274" i="1"/>
  <c r="DW274" i="1"/>
  <c r="J275" i="1"/>
  <c r="R275" i="1"/>
  <c r="Z275" i="1"/>
  <c r="AH275" i="1"/>
  <c r="AP275" i="1"/>
  <c r="AX275" i="1"/>
  <c r="BF275" i="1"/>
  <c r="BO275" i="1"/>
  <c r="BW275" i="1"/>
  <c r="CF275" i="1"/>
  <c r="CO275" i="1"/>
  <c r="CW275" i="1"/>
  <c r="DF275" i="1"/>
  <c r="AH276" i="1"/>
  <c r="AP276" i="1"/>
  <c r="AX276" i="1"/>
  <c r="BF276" i="1"/>
  <c r="BO276" i="1"/>
  <c r="BW276" i="1"/>
  <c r="CG276" i="1"/>
  <c r="CT276" i="1"/>
  <c r="AE274" i="1"/>
  <c r="AM274" i="1"/>
  <c r="AU274" i="1"/>
  <c r="BC274" i="1"/>
  <c r="BK274" i="1"/>
  <c r="BT274" i="1"/>
  <c r="CC274" i="1"/>
  <c r="CK274" i="1"/>
  <c r="DC274" i="1"/>
  <c r="DK274" i="1"/>
  <c r="CC275" i="1"/>
  <c r="CK275" i="1"/>
  <c r="DC275" i="1"/>
  <c r="DK275" i="1"/>
  <c r="AE276" i="1"/>
  <c r="AM276" i="1"/>
  <c r="AU276" i="1"/>
  <c r="BC276" i="1"/>
  <c r="BK276" i="1"/>
  <c r="BT276" i="1"/>
  <c r="CQ280" i="1"/>
  <c r="J7" i="1"/>
  <c r="AP7" i="1"/>
  <c r="N277" i="1"/>
  <c r="AD277" i="1"/>
  <c r="BB277" i="1"/>
  <c r="CS277" i="1"/>
  <c r="AV274" i="1"/>
  <c r="DM274" i="1"/>
  <c r="H275" i="1"/>
  <c r="X275" i="1"/>
  <c r="AN282" i="1"/>
  <c r="R7" i="1"/>
  <c r="AX7" i="1"/>
  <c r="F277" i="1"/>
  <c r="AL277" i="1"/>
  <c r="BS277" i="1"/>
  <c r="CI276" i="1"/>
  <c r="G277" i="1"/>
  <c r="O277" i="1"/>
  <c r="W277" i="1"/>
  <c r="AE277" i="1"/>
  <c r="AM277" i="1"/>
  <c r="AU277" i="1"/>
  <c r="BC277" i="1"/>
  <c r="BK277" i="1"/>
  <c r="CC277" i="1"/>
  <c r="CK277" i="1"/>
  <c r="BV277" i="1"/>
  <c r="CV277" i="1"/>
  <c r="DE277" i="1"/>
  <c r="Y279" i="1"/>
  <c r="DE280" i="1"/>
  <c r="Z7" i="1"/>
  <c r="AH7" i="1"/>
  <c r="BF7" i="1"/>
  <c r="V277" i="1"/>
  <c r="AT277" i="1"/>
  <c r="BJ277" i="1"/>
  <c r="CJ277" i="1"/>
  <c r="E274" i="1"/>
  <c r="M274" i="1"/>
  <c r="U274" i="1"/>
  <c r="AC274" i="1"/>
  <c r="AS274" i="1"/>
  <c r="BI274" i="1"/>
  <c r="CA274" i="1"/>
  <c r="CI274" i="1"/>
  <c r="CR274" i="1"/>
  <c r="DA274" i="1"/>
  <c r="DI274" i="1"/>
  <c r="AC275" i="1"/>
  <c r="AK275" i="1"/>
  <c r="AS275" i="1"/>
  <c r="BA275" i="1"/>
  <c r="BI275" i="1"/>
  <c r="DA275" i="1"/>
  <c r="DI275" i="1"/>
  <c r="DR275" i="1"/>
  <c r="E276" i="1"/>
  <c r="M276" i="1"/>
  <c r="U276" i="1"/>
  <c r="AC276" i="1"/>
  <c r="AK276" i="1"/>
  <c r="AS276" i="1"/>
  <c r="BA276" i="1"/>
  <c r="BI276" i="1"/>
  <c r="CA276" i="1"/>
  <c r="S7" i="1"/>
  <c r="BP7" i="1"/>
  <c r="X279" i="1"/>
  <c r="AN279" i="1"/>
  <c r="BM279" i="1"/>
  <c r="DD279" i="1"/>
  <c r="AN280" i="1"/>
  <c r="BM280" i="1"/>
  <c r="CM280" i="1"/>
  <c r="DM280" i="1"/>
  <c r="P281" i="1"/>
  <c r="AN281" i="1"/>
  <c r="CD281" i="1"/>
  <c r="DD281" i="1"/>
  <c r="H282" i="1"/>
  <c r="BM282" i="1"/>
  <c r="DM282" i="1"/>
  <c r="H283" i="1"/>
  <c r="AF283" i="1"/>
  <c r="BD283" i="1"/>
  <c r="I274" i="1"/>
  <c r="Q274" i="1"/>
  <c r="Y274" i="1"/>
  <c r="AG274" i="1"/>
  <c r="AO274" i="1"/>
  <c r="AW274" i="1"/>
  <c r="BE274" i="1"/>
  <c r="CE274" i="1"/>
  <c r="CN274" i="1"/>
  <c r="CV274" i="1"/>
  <c r="DE274" i="1"/>
  <c r="AG275" i="1"/>
  <c r="AO275" i="1"/>
  <c r="AW275" i="1"/>
  <c r="BE275" i="1"/>
  <c r="BN275" i="1"/>
  <c r="CE275" i="1"/>
  <c r="CN275" i="1"/>
  <c r="CV275" i="1"/>
  <c r="DE275" i="1"/>
  <c r="DN275" i="1"/>
  <c r="DV275" i="1"/>
  <c r="I276" i="1"/>
  <c r="Q276" i="1"/>
  <c r="Y276" i="1"/>
  <c r="DB277" i="1"/>
  <c r="I7" i="1"/>
  <c r="Q7" i="1"/>
  <c r="Y7" i="1"/>
  <c r="AG7" i="1"/>
  <c r="AO7" i="1"/>
  <c r="AW7" i="1"/>
  <c r="BE7" i="1"/>
  <c r="BN7" i="1"/>
  <c r="BV7" i="1"/>
  <c r="V279" i="1"/>
  <c r="AD279" i="1"/>
  <c r="AL279" i="1"/>
  <c r="AT279" i="1"/>
  <c r="BB279" i="1"/>
  <c r="BJ279" i="1"/>
  <c r="BS279" i="1"/>
  <c r="CB279" i="1"/>
  <c r="CJ279" i="1"/>
  <c r="CS279" i="1"/>
  <c r="DS279" i="1"/>
  <c r="F280" i="1"/>
  <c r="V280" i="1"/>
  <c r="AD280" i="1"/>
  <c r="AL280" i="1"/>
  <c r="AT280" i="1"/>
  <c r="BB280" i="1"/>
  <c r="BJ280" i="1"/>
  <c r="CB280" i="1"/>
  <c r="CJ280" i="1"/>
  <c r="CS280" i="1"/>
  <c r="DB280" i="1"/>
  <c r="DJ280" i="1"/>
  <c r="DS280" i="1"/>
  <c r="F281" i="1"/>
  <c r="N281" i="1"/>
  <c r="V281" i="1"/>
  <c r="BS281" i="1"/>
  <c r="CB281" i="1"/>
  <c r="CJ281" i="1"/>
  <c r="DB281" i="1"/>
  <c r="DJ281" i="1"/>
  <c r="DS281" i="1"/>
  <c r="F282" i="1"/>
  <c r="N282" i="1"/>
  <c r="V282" i="1"/>
  <c r="AD282" i="1"/>
  <c r="AL282" i="1"/>
  <c r="AT282" i="1"/>
  <c r="BB282" i="1"/>
  <c r="BJ282" i="1"/>
  <c r="BS282" i="1"/>
  <c r="CS282" i="1"/>
  <c r="DB282" i="1"/>
  <c r="DJ282" i="1"/>
  <c r="AD283" i="1"/>
  <c r="AL283" i="1"/>
  <c r="AT283" i="1"/>
  <c r="BB283" i="1"/>
  <c r="BJ283" i="1"/>
  <c r="BS283" i="1"/>
  <c r="CB283" i="1"/>
  <c r="AM275" i="1"/>
  <c r="BC275" i="1"/>
  <c r="AE280" i="1"/>
  <c r="K7" i="1"/>
  <c r="H279" i="1"/>
  <c r="AF279" i="1"/>
  <c r="BD279" i="1"/>
  <c r="CU279" i="1"/>
  <c r="AF280" i="1"/>
  <c r="BD280" i="1"/>
  <c r="CD280" i="1"/>
  <c r="H281" i="1"/>
  <c r="AF281" i="1"/>
  <c r="BD281" i="1"/>
  <c r="CM281" i="1"/>
  <c r="DM281" i="1"/>
  <c r="X282" i="1"/>
  <c r="CD282" i="1"/>
  <c r="DD282" i="1"/>
  <c r="P283" i="1"/>
  <c r="AV283" i="1"/>
  <c r="BU283" i="1"/>
  <c r="AB7" i="1"/>
  <c r="AZ7" i="1"/>
  <c r="M7" i="1"/>
  <c r="CD276" i="1"/>
  <c r="BQ274" i="1"/>
  <c r="AA7" i="1"/>
  <c r="BX7" i="1"/>
  <c r="P279" i="1"/>
  <c r="AV279" i="1"/>
  <c r="BU279" i="1"/>
  <c r="CM279" i="1"/>
  <c r="DU279" i="1"/>
  <c r="AV280" i="1"/>
  <c r="BU280" i="1"/>
  <c r="CU280" i="1"/>
  <c r="DU280" i="1"/>
  <c r="X281" i="1"/>
  <c r="AV281" i="1"/>
  <c r="CU281" i="1"/>
  <c r="DU281" i="1"/>
  <c r="P282" i="1"/>
  <c r="BU282" i="1"/>
  <c r="DU282" i="1"/>
  <c r="X283" i="1"/>
  <c r="AN283" i="1"/>
  <c r="BM283" i="1"/>
  <c r="AJ7" i="1"/>
  <c r="AR7" i="1"/>
  <c r="BH7" i="1"/>
  <c r="AW282" i="1"/>
  <c r="Q283" i="1"/>
  <c r="E7" i="1"/>
  <c r="U7" i="1"/>
  <c r="N274" i="1"/>
  <c r="BS274" i="1"/>
  <c r="CJ274" i="1"/>
  <c r="BS7" i="1"/>
  <c r="CM276" i="1"/>
  <c r="AE7" i="1"/>
  <c r="AM7" i="1"/>
  <c r="AU7" i="1"/>
  <c r="BC7" i="1"/>
  <c r="BK7" i="1"/>
  <c r="BT7" i="1"/>
  <c r="H274" i="1"/>
  <c r="P274" i="1"/>
  <c r="X274" i="1"/>
  <c r="AN274" i="1"/>
  <c r="BD274" i="1"/>
  <c r="BM274" i="1"/>
  <c r="BU274" i="1"/>
  <c r="CM274" i="1"/>
  <c r="CD275" i="1"/>
  <c r="CU274" i="1"/>
  <c r="DU274" i="1"/>
  <c r="P275" i="1"/>
  <c r="BM275" i="1"/>
  <c r="BU275" i="1"/>
  <c r="CM275" i="1"/>
  <c r="CU275" i="1"/>
  <c r="DD275" i="1"/>
  <c r="DM275" i="1"/>
  <c r="DU275" i="1"/>
  <c r="H276" i="1"/>
  <c r="P276" i="1"/>
  <c r="X276" i="1"/>
  <c r="AF276" i="1"/>
  <c r="AN276" i="1"/>
  <c r="AV276" i="1"/>
  <c r="BD276" i="1"/>
  <c r="CE276" i="1"/>
  <c r="CN276" i="1"/>
  <c r="D279" i="1"/>
  <c r="L279" i="1"/>
  <c r="T279" i="1"/>
  <c r="AB279" i="1"/>
  <c r="AJ279" i="1"/>
  <c r="AR279" i="1"/>
  <c r="AZ279" i="1"/>
  <c r="BH279" i="1"/>
  <c r="BZ279" i="1"/>
  <c r="CH279" i="1"/>
  <c r="CQ279" i="1"/>
  <c r="CZ279" i="1"/>
  <c r="DH279" i="1"/>
  <c r="DQ279" i="1"/>
  <c r="D280" i="1"/>
  <c r="L280" i="1"/>
  <c r="T280" i="1"/>
  <c r="BQ280" i="1"/>
  <c r="CH280" i="1"/>
  <c r="CZ280" i="1"/>
  <c r="DH280" i="1"/>
  <c r="DQ280" i="1"/>
  <c r="D281" i="1"/>
  <c r="L281" i="1"/>
  <c r="T281" i="1"/>
  <c r="AB281" i="1"/>
  <c r="AJ281" i="1"/>
  <c r="AR281" i="1"/>
  <c r="AZ281" i="1"/>
  <c r="BH281" i="1"/>
  <c r="BQ281" i="1"/>
  <c r="CQ281" i="1"/>
  <c r="CZ281" i="1"/>
  <c r="DH281" i="1"/>
  <c r="AB282" i="1"/>
  <c r="AJ282" i="1"/>
  <c r="AR282" i="1"/>
  <c r="AZ282" i="1"/>
  <c r="BH282" i="1"/>
  <c r="BQ282" i="1"/>
  <c r="BZ282" i="1"/>
  <c r="CH282" i="1"/>
  <c r="CQ282" i="1"/>
  <c r="CZ282" i="1"/>
  <c r="DQ282" i="1"/>
  <c r="D283" i="1"/>
  <c r="L283" i="1"/>
  <c r="T283" i="1"/>
  <c r="AB283" i="1"/>
  <c r="AJ283" i="1"/>
  <c r="AR283" i="1"/>
  <c r="AZ283" i="1"/>
  <c r="BH283" i="1"/>
  <c r="BZ283" i="1"/>
  <c r="AK274" i="1"/>
  <c r="BA274" i="1"/>
  <c r="CI275" i="1"/>
  <c r="AC279" i="1"/>
  <c r="CJ276" i="1"/>
  <c r="DS276" i="1"/>
  <c r="H277" i="1"/>
  <c r="P277" i="1"/>
  <c r="X277" i="1"/>
  <c r="BM277" i="1"/>
  <c r="BU277" i="1"/>
  <c r="DM277" i="1"/>
  <c r="DU277" i="1"/>
  <c r="I279" i="1"/>
  <c r="Q279" i="1"/>
  <c r="AG279" i="1"/>
  <c r="AO279" i="1"/>
  <c r="AW279" i="1"/>
  <c r="BE279" i="1"/>
  <c r="CE279" i="1"/>
  <c r="CN279" i="1"/>
  <c r="CV279" i="1"/>
  <c r="DN279" i="1"/>
  <c r="DV279" i="1"/>
  <c r="I280" i="1"/>
  <c r="Q280" i="1"/>
  <c r="Y280" i="1"/>
  <c r="AG280" i="1"/>
  <c r="AO280" i="1"/>
  <c r="AW280" i="1"/>
  <c r="BE280" i="1"/>
  <c r="BN280" i="1"/>
  <c r="BV280" i="1"/>
  <c r="CE280" i="1"/>
  <c r="BN281" i="1"/>
  <c r="BV281" i="1"/>
  <c r="CE281" i="1"/>
  <c r="CN281" i="1"/>
  <c r="CV281" i="1"/>
  <c r="DE281" i="1"/>
  <c r="AG282" i="1"/>
  <c r="AO282" i="1"/>
  <c r="BE282" i="1"/>
  <c r="BN282" i="1"/>
  <c r="BV282" i="1"/>
  <c r="CN282" i="1"/>
  <c r="CV282" i="1"/>
  <c r="DE282" i="1"/>
  <c r="DN282" i="1"/>
  <c r="DV282" i="1"/>
  <c r="I283" i="1"/>
  <c r="Y283" i="1"/>
  <c r="AG283" i="1"/>
  <c r="AO283" i="1"/>
  <c r="AW283" i="1"/>
  <c r="BE283" i="1"/>
  <c r="CE283" i="1"/>
  <c r="CW274" i="1"/>
  <c r="CO279" i="1"/>
  <c r="AP283" i="1"/>
  <c r="CS274" i="1"/>
  <c r="DS274" i="1"/>
  <c r="N275" i="1"/>
  <c r="CS275" i="1"/>
  <c r="DB275" i="1"/>
  <c r="DJ275" i="1"/>
  <c r="DS275" i="1"/>
  <c r="F276" i="1"/>
  <c r="N276" i="1"/>
  <c r="V276" i="1"/>
  <c r="AD276" i="1"/>
  <c r="AL276" i="1"/>
  <c r="AT276" i="1"/>
  <c r="BS276" i="1"/>
  <c r="CB276" i="1"/>
  <c r="CV276" i="1"/>
  <c r="DT276" i="1"/>
  <c r="AG277" i="1"/>
  <c r="AO277" i="1"/>
  <c r="AW277" i="1"/>
  <c r="BE277" i="1"/>
  <c r="DN277" i="1"/>
  <c r="DV277" i="1"/>
  <c r="CG274" i="1"/>
  <c r="DB274" i="1"/>
  <c r="M275" i="1"/>
  <c r="AR275" i="1"/>
  <c r="CT274" i="1"/>
  <c r="BR275" i="1"/>
  <c r="BZ275" i="1"/>
  <c r="CH275" i="1"/>
  <c r="CQ275" i="1"/>
  <c r="DH276" i="1"/>
  <c r="CP285" i="1"/>
  <c r="BZ280" i="1"/>
  <c r="DJ274" i="1"/>
  <c r="DR274" i="1"/>
  <c r="AB275" i="1"/>
  <c r="AZ275" i="1"/>
  <c r="DG275" i="1"/>
  <c r="CD274" i="1"/>
  <c r="DD274" i="1"/>
  <c r="DT274" i="1"/>
  <c r="G275" i="1"/>
  <c r="O275" i="1"/>
  <c r="W275" i="1"/>
  <c r="AD275" i="1"/>
  <c r="AL275" i="1"/>
  <c r="AT275" i="1"/>
  <c r="BB275" i="1"/>
  <c r="BJ275" i="1"/>
  <c r="CA275" i="1"/>
  <c r="CH276" i="1"/>
  <c r="BT277" i="1"/>
  <c r="U275" i="1"/>
  <c r="BW7" i="1"/>
  <c r="AU275" i="1"/>
  <c r="CD277" i="1"/>
  <c r="CT277" i="1"/>
  <c r="DJ277" i="1"/>
  <c r="DN280" i="1"/>
  <c r="DV280" i="1"/>
  <c r="I281" i="1"/>
  <c r="Q281" i="1"/>
  <c r="Y281" i="1"/>
  <c r="E275" i="1"/>
  <c r="AJ275" i="1"/>
  <c r="BH275" i="1"/>
  <c r="BO7" i="1"/>
  <c r="BN274" i="1"/>
  <c r="BV274" i="1"/>
  <c r="AE275" i="1"/>
  <c r="BK275" i="1"/>
  <c r="AN277" i="1"/>
  <c r="BD277" i="1"/>
  <c r="D7" i="1"/>
  <c r="L7" i="1"/>
  <c r="T7" i="1"/>
  <c r="AI7" i="1"/>
  <c r="AY7" i="1"/>
  <c r="BG7" i="1"/>
  <c r="AH274" i="1"/>
  <c r="AP274" i="1"/>
  <c r="AX274" i="1"/>
  <c r="BF274" i="1"/>
  <c r="I277" i="1"/>
  <c r="Y277" i="1"/>
  <c r="BN277" i="1"/>
  <c r="DF280" i="1"/>
  <c r="DW280" i="1"/>
  <c r="DT275" i="1"/>
  <c r="G276" i="1"/>
  <c r="O276" i="1"/>
  <c r="BB276" i="1"/>
  <c r="BJ276" i="1"/>
  <c r="BR276" i="1"/>
  <c r="BZ276" i="1"/>
  <c r="CP276" i="1"/>
  <c r="DF276" i="1"/>
  <c r="DV276" i="1"/>
  <c r="Q277" i="1"/>
  <c r="AF277" i="1"/>
  <c r="AV277" i="1"/>
  <c r="CB277" i="1"/>
  <c r="CR277" i="1"/>
  <c r="DH277" i="1"/>
  <c r="DX277" i="1"/>
  <c r="F279" i="1"/>
  <c r="N279" i="1"/>
  <c r="AK279" i="1"/>
  <c r="AS279" i="1"/>
  <c r="BA279" i="1"/>
  <c r="BQ279" i="1"/>
  <c r="CG279" i="1"/>
  <c r="CW279" i="1"/>
  <c r="DE279" i="1"/>
  <c r="DM279" i="1"/>
  <c r="H280" i="1"/>
  <c r="P280" i="1"/>
  <c r="X280" i="1"/>
  <c r="AM280" i="1"/>
  <c r="AU280" i="1"/>
  <c r="BC280" i="1"/>
  <c r="BS280" i="1"/>
  <c r="CA280" i="1"/>
  <c r="CI280" i="1"/>
  <c r="DG280" i="1"/>
  <c r="DO280" i="1"/>
  <c r="J281" i="1"/>
  <c r="R281" i="1"/>
  <c r="Z281" i="1"/>
  <c r="AG281" i="1"/>
  <c r="AO281" i="1"/>
  <c r="AW281" i="1"/>
  <c r="BE281" i="1"/>
  <c r="BM281" i="1"/>
  <c r="BU281" i="1"/>
  <c r="CC281" i="1"/>
  <c r="CK281" i="1"/>
  <c r="CS281" i="1"/>
  <c r="DA281" i="1"/>
  <c r="DI281" i="1"/>
  <c r="DQ281" i="1"/>
  <c r="D282" i="1"/>
  <c r="L282" i="1"/>
  <c r="T282" i="1"/>
  <c r="AI282" i="1"/>
  <c r="AQ282" i="1"/>
  <c r="AY282" i="1"/>
  <c r="BG282" i="1"/>
  <c r="BO282" i="1"/>
  <c r="BW282" i="1"/>
  <c r="CE282" i="1"/>
  <c r="CM282" i="1"/>
  <c r="CU282" i="1"/>
  <c r="DC282" i="1"/>
  <c r="DK282" i="1"/>
  <c r="DS282" i="1"/>
  <c r="F283" i="1"/>
  <c r="N283" i="1"/>
  <c r="V283" i="1"/>
  <c r="AC283" i="1"/>
  <c r="AK283" i="1"/>
  <c r="AS283" i="1"/>
  <c r="BA283" i="1"/>
  <c r="BI283" i="1"/>
  <c r="BQ283" i="1"/>
  <c r="CG283" i="1"/>
  <c r="CO283" i="1"/>
  <c r="DE283" i="1"/>
  <c r="DU283" i="1"/>
  <c r="N7" i="1"/>
  <c r="AC7" i="1"/>
  <c r="AS7" i="1"/>
  <c r="BI7" i="1"/>
  <c r="DO275" i="1"/>
  <c r="J276" i="1"/>
  <c r="Z276" i="1"/>
  <c r="AW276" i="1"/>
  <c r="BM276" i="1"/>
  <c r="CK276" i="1"/>
  <c r="DA276" i="1"/>
  <c r="L277" i="1"/>
  <c r="AQ277" i="1"/>
  <c r="BO277" i="1"/>
  <c r="CE277" i="1"/>
  <c r="CU277" i="1"/>
  <c r="DS277" i="1"/>
  <c r="E285" i="1"/>
  <c r="M285" i="1"/>
  <c r="U285" i="1"/>
  <c r="AB285" i="1"/>
  <c r="AJ285" i="1"/>
  <c r="AR285" i="1"/>
  <c r="AZ285" i="1"/>
  <c r="BH285" i="1"/>
  <c r="BP285" i="1"/>
  <c r="BX285" i="1"/>
  <c r="CF285" i="1"/>
  <c r="CN285" i="1"/>
  <c r="CV285" i="1"/>
  <c r="DD285" i="1"/>
  <c r="DT285" i="1"/>
  <c r="F7" i="1"/>
  <c r="V7" i="1"/>
  <c r="AK7" i="1"/>
  <c r="BA7" i="1"/>
  <c r="BQ7" i="1"/>
  <c r="DW275" i="1"/>
  <c r="R276" i="1"/>
  <c r="AG276" i="1"/>
  <c r="AO276" i="1"/>
  <c r="BE276" i="1"/>
  <c r="BU276" i="1"/>
  <c r="CS276" i="1"/>
  <c r="DI276" i="1"/>
  <c r="D277" i="1"/>
  <c r="T277" i="1"/>
  <c r="AI277" i="1"/>
  <c r="AY277" i="1"/>
  <c r="BG277" i="1"/>
  <c r="BW277" i="1"/>
  <c r="CM277" i="1"/>
  <c r="DC277" i="1"/>
  <c r="DK277" i="1"/>
  <c r="G7" i="1"/>
  <c r="O7" i="1"/>
  <c r="W7" i="1"/>
  <c r="AD7" i="1"/>
  <c r="AL7" i="1"/>
  <c r="AT7" i="1"/>
  <c r="BB7" i="1"/>
  <c r="BJ7" i="1"/>
  <c r="BR7" i="1"/>
  <c r="G274" i="1"/>
  <c r="O274" i="1"/>
  <c r="W274" i="1"/>
  <c r="AD274" i="1"/>
  <c r="AL274" i="1"/>
  <c r="AT274" i="1"/>
  <c r="BB274" i="1"/>
  <c r="BJ274" i="1"/>
  <c r="BR274" i="1"/>
  <c r="BZ274" i="1"/>
  <c r="CH274" i="1"/>
  <c r="CP274" i="1"/>
  <c r="CX274" i="1"/>
  <c r="DF274" i="1"/>
  <c r="DN274" i="1"/>
  <c r="DV274" i="1"/>
  <c r="I275" i="1"/>
  <c r="Q275" i="1"/>
  <c r="Y275" i="1"/>
  <c r="AF275" i="1"/>
  <c r="AN275" i="1"/>
  <c r="AV275" i="1"/>
  <c r="BD275" i="1"/>
  <c r="BT275" i="1"/>
  <c r="CB275" i="1"/>
  <c r="CJ275" i="1"/>
  <c r="CR275" i="1"/>
  <c r="CZ275" i="1"/>
  <c r="DH275" i="1"/>
  <c r="DX275" i="1"/>
  <c r="K276" i="1"/>
  <c r="S276" i="1"/>
  <c r="AA276" i="1"/>
  <c r="BN276" i="1"/>
  <c r="BV276" i="1"/>
  <c r="DB276" i="1"/>
  <c r="DR276" i="1"/>
  <c r="M277" i="1"/>
  <c r="AB277" i="1"/>
  <c r="AR277" i="1"/>
  <c r="BH277" i="1"/>
  <c r="BX277" i="1"/>
  <c r="CN277" i="1"/>
  <c r="DD277" i="1"/>
  <c r="DT277" i="1"/>
  <c r="K279" i="1"/>
  <c r="AH279" i="1"/>
  <c r="BF279" i="1"/>
  <c r="CD279" i="1"/>
  <c r="CT279" i="1"/>
  <c r="DR279" i="1"/>
  <c r="U280" i="1"/>
  <c r="AR280" i="1"/>
  <c r="BX280" i="1"/>
  <c r="CV280" i="1"/>
  <c r="G281" i="1"/>
  <c r="AD281" i="1"/>
  <c r="BB281" i="1"/>
  <c r="BZ281" i="1"/>
  <c r="CP281" i="1"/>
  <c r="DN281" i="1"/>
  <c r="DV281" i="1"/>
  <c r="I282" i="1"/>
  <c r="Q282" i="1"/>
  <c r="Y282" i="1"/>
  <c r="AF282" i="1"/>
  <c r="AV282" i="1"/>
  <c r="BD282" i="1"/>
  <c r="BT282" i="1"/>
  <c r="CB282" i="1"/>
  <c r="CJ282" i="1"/>
  <c r="CR282" i="1"/>
  <c r="DH282" i="1"/>
  <c r="DP282" i="1"/>
  <c r="DX282" i="1"/>
  <c r="K283" i="1"/>
  <c r="AA283" i="1"/>
  <c r="AH283" i="1"/>
  <c r="AX283" i="1"/>
  <c r="BF283" i="1"/>
  <c r="BN283" i="1"/>
  <c r="BV283" i="1"/>
  <c r="CD283" i="1"/>
  <c r="CT283" i="1"/>
  <c r="DB283" i="1"/>
  <c r="DJ283" i="1"/>
  <c r="DR283" i="1"/>
  <c r="G285" i="1"/>
  <c r="O285" i="1"/>
  <c r="W285" i="1"/>
  <c r="AD285" i="1"/>
  <c r="AL285" i="1"/>
  <c r="AT285" i="1"/>
  <c r="BB285" i="1"/>
  <c r="BJ285" i="1"/>
  <c r="BR285" i="1"/>
  <c r="BZ285" i="1"/>
  <c r="CH285" i="1"/>
  <c r="CX285" i="1"/>
  <c r="DF285" i="1"/>
  <c r="DN285" i="1"/>
  <c r="DV285" i="1"/>
  <c r="S279" i="1"/>
  <c r="AA279" i="1"/>
  <c r="AP279" i="1"/>
  <c r="AX279" i="1"/>
  <c r="BN279" i="1"/>
  <c r="BV279" i="1"/>
  <c r="DB279" i="1"/>
  <c r="DJ279" i="1"/>
  <c r="E280" i="1"/>
  <c r="M280" i="1"/>
  <c r="AB280" i="1"/>
  <c r="AJ280" i="1"/>
  <c r="AZ280" i="1"/>
  <c r="BH280" i="1"/>
  <c r="BP280" i="1"/>
  <c r="CF280" i="1"/>
  <c r="CN280" i="1"/>
  <c r="DD280" i="1"/>
  <c r="DT280" i="1"/>
  <c r="O281" i="1"/>
  <c r="W281" i="1"/>
  <c r="AL281" i="1"/>
  <c r="AT281" i="1"/>
  <c r="BJ281" i="1"/>
  <c r="BR281" i="1"/>
  <c r="CH281" i="1"/>
  <c r="DF281" i="1"/>
  <c r="S283" i="1"/>
  <c r="H285" i="1"/>
  <c r="P285" i="1"/>
  <c r="X285" i="1"/>
  <c r="AE285" i="1"/>
  <c r="AM285" i="1"/>
  <c r="AU285" i="1"/>
  <c r="BC285" i="1"/>
  <c r="BK285" i="1"/>
  <c r="BS285" i="1"/>
  <c r="CA285" i="1"/>
  <c r="CI285" i="1"/>
  <c r="CQ285" i="1"/>
  <c r="DG285" i="1"/>
  <c r="DO285" i="1"/>
  <c r="DW285" i="1"/>
  <c r="BF27" i="2" l="1"/>
  <c r="BF28" i="2"/>
  <c r="BL274" i="1"/>
  <c r="BL282" i="1"/>
  <c r="BL281" i="1"/>
  <c r="BL275" i="1"/>
  <c r="BL230" i="1"/>
  <c r="BL277" i="1"/>
  <c r="BL279" i="1"/>
  <c r="BL113" i="1"/>
  <c r="BL283" i="1"/>
  <c r="BD229" i="2"/>
  <c r="BH229" i="2" s="1"/>
  <c r="BD218" i="2"/>
  <c r="BH218" i="2" s="1"/>
  <c r="BD224" i="2"/>
  <c r="BH224" i="2" s="1"/>
  <c r="BD213" i="2"/>
  <c r="BH213" i="2" s="1"/>
  <c r="BL7" i="1"/>
  <c r="BL217" i="1"/>
  <c r="BL280" i="1"/>
  <c r="BL258" i="1"/>
  <c r="BL245" i="1"/>
  <c r="BL270" i="1" l="1"/>
  <c r="BL271" i="1" s="1"/>
  <c r="BL286" i="1"/>
  <c r="BL287" i="1" s="1"/>
  <c r="BL242" i="1"/>
  <c r="BL243" i="1" s="1"/>
  <c r="G217" i="1" l="1"/>
  <c r="H217" i="1"/>
  <c r="K217" i="1"/>
  <c r="P217" i="1"/>
  <c r="Q217" i="1"/>
  <c r="R217" i="1"/>
  <c r="Z217" i="1"/>
  <c r="AC217" i="1"/>
  <c r="AD217" i="1"/>
  <c r="AE217" i="1"/>
  <c r="AF217" i="1"/>
  <c r="AG217" i="1"/>
  <c r="AK217" i="1"/>
  <c r="AL217" i="1"/>
  <c r="AO217" i="1"/>
  <c r="AS217" i="1"/>
  <c r="AT217" i="1"/>
  <c r="AU217" i="1"/>
  <c r="AV217" i="1"/>
  <c r="AW217" i="1"/>
  <c r="BD217" i="1"/>
  <c r="BE217" i="1"/>
  <c r="BK217" i="1"/>
  <c r="BT217" i="1"/>
  <c r="BU217" i="1"/>
  <c r="CA217" i="1"/>
  <c r="CB217" i="1"/>
  <c r="CH217" i="1"/>
  <c r="CI217" i="1"/>
  <c r="CJ217" i="1"/>
  <c r="CK217" i="1"/>
  <c r="CP217" i="1"/>
  <c r="CS217" i="1"/>
  <c r="CZ217" i="1"/>
  <c r="DA217" i="1"/>
  <c r="DF217" i="1"/>
  <c r="DH217" i="1"/>
  <c r="DI217" i="1"/>
  <c r="DM217" i="1"/>
  <c r="DW217" i="1"/>
  <c r="D217" i="1"/>
  <c r="S217" i="1"/>
  <c r="AA217" i="1"/>
  <c r="AH217" i="1"/>
  <c r="AP217" i="1"/>
  <c r="AX217" i="1"/>
  <c r="BF217" i="1"/>
  <c r="BN217" i="1"/>
  <c r="BV217" i="1"/>
  <c r="CD217" i="1"/>
  <c r="CT217" i="1"/>
  <c r="DB217" i="1"/>
  <c r="E217" i="1"/>
  <c r="M217" i="1"/>
  <c r="T217" i="1"/>
  <c r="AI217" i="1"/>
  <c r="AQ217" i="1"/>
  <c r="BG217" i="1"/>
  <c r="BO217" i="1"/>
  <c r="CE217" i="1"/>
  <c r="CM217" i="1"/>
  <c r="DC217" i="1"/>
  <c r="DK217" i="1"/>
  <c r="DS217" i="1"/>
  <c r="F217" i="1"/>
  <c r="N217" i="1"/>
  <c r="U217" i="1"/>
  <c r="AB217" i="1"/>
  <c r="AJ217" i="1"/>
  <c r="AR217" i="1"/>
  <c r="AZ217" i="1"/>
  <c r="BH217" i="1"/>
  <c r="BP217" i="1"/>
  <c r="BX217" i="1"/>
  <c r="CV217" i="1"/>
  <c r="DT217" i="1"/>
  <c r="O217" i="1"/>
  <c r="V217" i="1"/>
  <c r="BI217" i="1"/>
  <c r="BQ217" i="1"/>
  <c r="CG217" i="1"/>
  <c r="CO217" i="1"/>
  <c r="DE217" i="1"/>
  <c r="W217" i="1"/>
  <c r="BJ217" i="1"/>
  <c r="BR217" i="1"/>
  <c r="BZ217" i="1"/>
  <c r="DV217" i="1"/>
  <c r="I217" i="1"/>
  <c r="BC217" i="1"/>
  <c r="BS217" i="1"/>
  <c r="CQ217" i="1"/>
  <c r="DG217" i="1"/>
  <c r="Y217" i="1"/>
  <c r="AN217" i="1"/>
  <c r="BB217" i="1"/>
  <c r="DJ217" i="1"/>
  <c r="L217" i="1"/>
  <c r="DR217" i="1"/>
  <c r="BA217" i="1"/>
  <c r="DD217" i="1"/>
  <c r="CN217" i="1"/>
  <c r="BM217" i="1"/>
  <c r="AY217" i="1"/>
  <c r="AM217" i="1"/>
  <c r="X217" i="1"/>
  <c r="DY269" i="1"/>
  <c r="BH67" i="2" s="1"/>
  <c r="DY257" i="1"/>
  <c r="BH55" i="2" s="1"/>
  <c r="DY241" i="1"/>
  <c r="BH41" i="2" s="1"/>
  <c r="DY229" i="1"/>
  <c r="BH28" i="2" s="1"/>
  <c r="DX258" i="1"/>
  <c r="DW258" i="1"/>
  <c r="DV258" i="1"/>
  <c r="DU258" i="1"/>
  <c r="DT258" i="1"/>
  <c r="DS258" i="1"/>
  <c r="DR258" i="1"/>
  <c r="DQ258" i="1"/>
  <c r="DP258" i="1"/>
  <c r="DO258" i="1"/>
  <c r="DN258" i="1"/>
  <c r="DM258" i="1"/>
  <c r="DK258" i="1"/>
  <c r="DJ258" i="1"/>
  <c r="DI258" i="1"/>
  <c r="DH258" i="1"/>
  <c r="DG258" i="1"/>
  <c r="DF258" i="1"/>
  <c r="DE258" i="1"/>
  <c r="DD258" i="1"/>
  <c r="DC258" i="1"/>
  <c r="DB258" i="1"/>
  <c r="DA258" i="1"/>
  <c r="CZ258" i="1"/>
  <c r="CX258" i="1"/>
  <c r="CW258" i="1"/>
  <c r="CV258" i="1"/>
  <c r="CU258" i="1"/>
  <c r="CT258" i="1"/>
  <c r="CS258" i="1"/>
  <c r="CR258" i="1"/>
  <c r="CQ258" i="1"/>
  <c r="CP258" i="1"/>
  <c r="CO258" i="1"/>
  <c r="CN258" i="1"/>
  <c r="CM258" i="1"/>
  <c r="CK258" i="1"/>
  <c r="CJ258" i="1"/>
  <c r="CI258" i="1"/>
  <c r="CH258" i="1"/>
  <c r="CG258" i="1"/>
  <c r="CF258" i="1"/>
  <c r="CE258" i="1"/>
  <c r="CD258" i="1"/>
  <c r="CC258" i="1"/>
  <c r="CB258" i="1"/>
  <c r="CA258" i="1"/>
  <c r="BZ258" i="1"/>
  <c r="BX258" i="1"/>
  <c r="BW258" i="1"/>
  <c r="BV258" i="1"/>
  <c r="BU258" i="1"/>
  <c r="BT258" i="1"/>
  <c r="BS258" i="1"/>
  <c r="BR258" i="1"/>
  <c r="BQ258" i="1"/>
  <c r="BP258" i="1"/>
  <c r="BO258" i="1"/>
  <c r="BN258" i="1"/>
  <c r="BM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DX245" i="1"/>
  <c r="DW245" i="1"/>
  <c r="DV245" i="1"/>
  <c r="DU245" i="1"/>
  <c r="DT245" i="1"/>
  <c r="DS245" i="1"/>
  <c r="DR245" i="1"/>
  <c r="DQ245" i="1"/>
  <c r="DP245" i="1"/>
  <c r="DO245" i="1"/>
  <c r="DN245" i="1"/>
  <c r="DM245" i="1"/>
  <c r="DK245" i="1"/>
  <c r="DJ245" i="1"/>
  <c r="DI245" i="1"/>
  <c r="DH245" i="1"/>
  <c r="DG245" i="1"/>
  <c r="DF245" i="1"/>
  <c r="DE245" i="1"/>
  <c r="DD245" i="1"/>
  <c r="DC245" i="1"/>
  <c r="DB245" i="1"/>
  <c r="DA245" i="1"/>
  <c r="CZ245" i="1"/>
  <c r="CX245" i="1"/>
  <c r="CW245" i="1"/>
  <c r="CV245" i="1"/>
  <c r="CU245" i="1"/>
  <c r="CT245" i="1"/>
  <c r="CS245" i="1"/>
  <c r="CR245" i="1"/>
  <c r="CQ245" i="1"/>
  <c r="CP245" i="1"/>
  <c r="CO245" i="1"/>
  <c r="CN245" i="1"/>
  <c r="CM245" i="1"/>
  <c r="CK245" i="1"/>
  <c r="CJ245" i="1"/>
  <c r="CI245" i="1"/>
  <c r="CH245" i="1"/>
  <c r="CG245" i="1"/>
  <c r="CF245" i="1"/>
  <c r="CE245" i="1"/>
  <c r="CD245" i="1"/>
  <c r="CC245" i="1"/>
  <c r="CB245" i="1"/>
  <c r="CA245" i="1"/>
  <c r="BZ245" i="1"/>
  <c r="BX245" i="1"/>
  <c r="BW245" i="1"/>
  <c r="BV245" i="1"/>
  <c r="BU245" i="1"/>
  <c r="BT245" i="1"/>
  <c r="BS245" i="1"/>
  <c r="BR245" i="1"/>
  <c r="BQ245" i="1"/>
  <c r="BP245" i="1"/>
  <c r="BO245" i="1"/>
  <c r="BN245" i="1"/>
  <c r="BM245" i="1"/>
  <c r="BK245" i="1"/>
  <c r="BJ245" i="1"/>
  <c r="BI245" i="1"/>
  <c r="BH245" i="1"/>
  <c r="BG245" i="1"/>
  <c r="BF245" i="1"/>
  <c r="BE245" i="1"/>
  <c r="BD245" i="1"/>
  <c r="BC245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DX230" i="1"/>
  <c r="DW230" i="1"/>
  <c r="DV230" i="1"/>
  <c r="DU230" i="1"/>
  <c r="DT230" i="1"/>
  <c r="DS230" i="1"/>
  <c r="DR230" i="1"/>
  <c r="DQ230" i="1"/>
  <c r="DP230" i="1"/>
  <c r="DO230" i="1"/>
  <c r="DN230" i="1"/>
  <c r="DM230" i="1"/>
  <c r="DK230" i="1"/>
  <c r="DJ230" i="1"/>
  <c r="DI230" i="1"/>
  <c r="DH230" i="1"/>
  <c r="DG230" i="1"/>
  <c r="DF230" i="1"/>
  <c r="DE230" i="1"/>
  <c r="DD230" i="1"/>
  <c r="DC230" i="1"/>
  <c r="DB230" i="1"/>
  <c r="DA230" i="1"/>
  <c r="CZ230" i="1"/>
  <c r="CX230" i="1"/>
  <c r="CW230" i="1"/>
  <c r="CV230" i="1"/>
  <c r="CU230" i="1"/>
  <c r="CT230" i="1"/>
  <c r="CS230" i="1"/>
  <c r="CR230" i="1"/>
  <c r="CQ230" i="1"/>
  <c r="CP230" i="1"/>
  <c r="CO230" i="1"/>
  <c r="CN230" i="1"/>
  <c r="CM230" i="1"/>
  <c r="CK230" i="1"/>
  <c r="CJ230" i="1"/>
  <c r="CI230" i="1"/>
  <c r="CH230" i="1"/>
  <c r="CG230" i="1"/>
  <c r="CF230" i="1"/>
  <c r="CE230" i="1"/>
  <c r="CD230" i="1"/>
  <c r="CC230" i="1"/>
  <c r="CB230" i="1"/>
  <c r="CA230" i="1"/>
  <c r="BZ230" i="1"/>
  <c r="BX230" i="1"/>
  <c r="BW230" i="1"/>
  <c r="BV230" i="1"/>
  <c r="BU230" i="1"/>
  <c r="BT230" i="1"/>
  <c r="BS230" i="1"/>
  <c r="BR230" i="1"/>
  <c r="BQ230" i="1"/>
  <c r="BP230" i="1"/>
  <c r="BO230" i="1"/>
  <c r="BN230" i="1"/>
  <c r="BM230" i="1"/>
  <c r="BK230" i="1"/>
  <c r="BJ230" i="1"/>
  <c r="BI230" i="1"/>
  <c r="BH230" i="1"/>
  <c r="BG230" i="1"/>
  <c r="BF230" i="1"/>
  <c r="BE230" i="1"/>
  <c r="BD230" i="1"/>
  <c r="BC230" i="1"/>
  <c r="BB230" i="1"/>
  <c r="BA230" i="1"/>
  <c r="AZ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W217" i="1"/>
  <c r="J217" i="1"/>
  <c r="BH65" i="2"/>
  <c r="BH39" i="2"/>
  <c r="DY114" i="1"/>
  <c r="DY166" i="1"/>
  <c r="DY62" i="1"/>
  <c r="DY9" i="1"/>
  <c r="BH25" i="2"/>
  <c r="DY234" i="1"/>
  <c r="BH34" i="2" s="1"/>
  <c r="DY262" i="1"/>
  <c r="BH60" i="2" s="1"/>
  <c r="DY265" i="1"/>
  <c r="BH63" i="2" s="1"/>
  <c r="DY237" i="1"/>
  <c r="BH37" i="2" s="1"/>
  <c r="DY249" i="1"/>
  <c r="BH47" i="2" s="1"/>
  <c r="DY221" i="1"/>
  <c r="BH20" i="2" s="1"/>
  <c r="DY252" i="1"/>
  <c r="BH50" i="2" s="1"/>
  <c r="DY224" i="1"/>
  <c r="BH23" i="2" s="1"/>
  <c r="DY268" i="1"/>
  <c r="BH66" i="2" s="1"/>
  <c r="DY266" i="1"/>
  <c r="BH64" i="2" s="1"/>
  <c r="DY264" i="1"/>
  <c r="BH62" i="2" s="1"/>
  <c r="DY261" i="1"/>
  <c r="BH59" i="2" s="1"/>
  <c r="BH58" i="2"/>
  <c r="DY259" i="1"/>
  <c r="BH57" i="2" s="1"/>
  <c r="DY256" i="1"/>
  <c r="BH54" i="2" s="1"/>
  <c r="BH53" i="2"/>
  <c r="DY253" i="1"/>
  <c r="BH51" i="2" s="1"/>
  <c r="DY251" i="1"/>
  <c r="BH49" i="2" s="1"/>
  <c r="DY250" i="1"/>
  <c r="BH48" i="2" s="1"/>
  <c r="DY248" i="1"/>
  <c r="BH46" i="2" s="1"/>
  <c r="DY247" i="1"/>
  <c r="BH45" i="2" s="1"/>
  <c r="DY246" i="1"/>
  <c r="BH44" i="2" s="1"/>
  <c r="DY240" i="1"/>
  <c r="BH40" i="2" s="1"/>
  <c r="DY238" i="1"/>
  <c r="BH38" i="2" s="1"/>
  <c r="DY236" i="1"/>
  <c r="BH36" i="2" s="1"/>
  <c r="DY233" i="1"/>
  <c r="BH33" i="2" s="1"/>
  <c r="BH32" i="2"/>
  <c r="DY231" i="1"/>
  <c r="BH31" i="2" s="1"/>
  <c r="DY228" i="1"/>
  <c r="DY227" i="1"/>
  <c r="BH26" i="2" s="1"/>
  <c r="DY225" i="1"/>
  <c r="BH24" i="2" s="1"/>
  <c r="DY223" i="1"/>
  <c r="BH22" i="2" s="1"/>
  <c r="DY222" i="1"/>
  <c r="DY219" i="1"/>
  <c r="BH18" i="2" s="1"/>
  <c r="DY218" i="1"/>
  <c r="BH17" i="2" s="1"/>
  <c r="DL214" i="1"/>
  <c r="DL212" i="1"/>
  <c r="DL210" i="1"/>
  <c r="DL209" i="1"/>
  <c r="DL269" i="1" s="1"/>
  <c r="DL208" i="1"/>
  <c r="DL206" i="1"/>
  <c r="DL205" i="1"/>
  <c r="DL204" i="1"/>
  <c r="DL203" i="1"/>
  <c r="DL202" i="1"/>
  <c r="DL201" i="1"/>
  <c r="DL200" i="1"/>
  <c r="DL199" i="1"/>
  <c r="DL198" i="1"/>
  <c r="DL197" i="1"/>
  <c r="DL196" i="1"/>
  <c r="DL195" i="1"/>
  <c r="DL267" i="1" s="1"/>
  <c r="DL194" i="1"/>
  <c r="DL193" i="1"/>
  <c r="DL192" i="1"/>
  <c r="DL191" i="1"/>
  <c r="DL190" i="1"/>
  <c r="DL189" i="1"/>
  <c r="DL188" i="1"/>
  <c r="DL187" i="1"/>
  <c r="DL186" i="1"/>
  <c r="DL184" i="1"/>
  <c r="DL183" i="1"/>
  <c r="DL260" i="1" s="1"/>
  <c r="DL182" i="1"/>
  <c r="DL181" i="1"/>
  <c r="DL180" i="1"/>
  <c r="DL179" i="1"/>
  <c r="DL178" i="1"/>
  <c r="DL177" i="1"/>
  <c r="DL176" i="1"/>
  <c r="DL175" i="1"/>
  <c r="DL173" i="1"/>
  <c r="DL172" i="1"/>
  <c r="DL261" i="1" s="1"/>
  <c r="DL171" i="1"/>
  <c r="DL170" i="1"/>
  <c r="DL169" i="1"/>
  <c r="DL168" i="1"/>
  <c r="DL167" i="1"/>
  <c r="DL165" i="1"/>
  <c r="DL164" i="1"/>
  <c r="DL163" i="1"/>
  <c r="DL257" i="1" s="1"/>
  <c r="DL162" i="1"/>
  <c r="DL160" i="1"/>
  <c r="DL159" i="1"/>
  <c r="DL158" i="1"/>
  <c r="DL157" i="1"/>
  <c r="DL156" i="1"/>
  <c r="DL155" i="1"/>
  <c r="DL154" i="1"/>
  <c r="DL153" i="1"/>
  <c r="DL152" i="1"/>
  <c r="DL151" i="1"/>
  <c r="DL150" i="1"/>
  <c r="DL149" i="1"/>
  <c r="DL148" i="1"/>
  <c r="DL147" i="1"/>
  <c r="DL146" i="1"/>
  <c r="DL254" i="1" s="1"/>
  <c r="DL145" i="1"/>
  <c r="DL144" i="1"/>
  <c r="DL143" i="1"/>
  <c r="DL142" i="1"/>
  <c r="DL141" i="1"/>
  <c r="DL140" i="1"/>
  <c r="DL139" i="1"/>
  <c r="DL138" i="1"/>
  <c r="DL137" i="1"/>
  <c r="DL136" i="1"/>
  <c r="DL135" i="1"/>
  <c r="DL134" i="1"/>
  <c r="DL133" i="1"/>
  <c r="DL132" i="1"/>
  <c r="DL131" i="1"/>
  <c r="DL130" i="1"/>
  <c r="DL129" i="1"/>
  <c r="DL128" i="1"/>
  <c r="DL127" i="1"/>
  <c r="DL126" i="1"/>
  <c r="DL125" i="1"/>
  <c r="DL124" i="1"/>
  <c r="DL123" i="1"/>
  <c r="DL122" i="1"/>
  <c r="DL256" i="1" s="1"/>
  <c r="DL121" i="1"/>
  <c r="DL120" i="1"/>
  <c r="DL248" i="1" s="1"/>
  <c r="DL119" i="1"/>
  <c r="DL118" i="1"/>
  <c r="DL117" i="1"/>
  <c r="DL116" i="1"/>
  <c r="DL115" i="1"/>
  <c r="DL112" i="1"/>
  <c r="DL109" i="1"/>
  <c r="DL106" i="1"/>
  <c r="DL105" i="1"/>
  <c r="DL241" i="1" s="1"/>
  <c r="DL104" i="1"/>
  <c r="DL102" i="1"/>
  <c r="DL101" i="1"/>
  <c r="DL100" i="1"/>
  <c r="DL99" i="1"/>
  <c r="DL98" i="1"/>
  <c r="DL97" i="1"/>
  <c r="DL96" i="1"/>
  <c r="DL95" i="1"/>
  <c r="DL94" i="1"/>
  <c r="DL93" i="1"/>
  <c r="DL92" i="1"/>
  <c r="DL91" i="1"/>
  <c r="DL239" i="1" s="1"/>
  <c r="DL90" i="1"/>
  <c r="DL89" i="1"/>
  <c r="DL88" i="1"/>
  <c r="DL87" i="1"/>
  <c r="DL86" i="1"/>
  <c r="DL85" i="1"/>
  <c r="DL84" i="1"/>
  <c r="DL83" i="1"/>
  <c r="DL82" i="1"/>
  <c r="DL80" i="1"/>
  <c r="DL79" i="1"/>
  <c r="DL78" i="1"/>
  <c r="DL77" i="1"/>
  <c r="DL76" i="1"/>
  <c r="DL75" i="1"/>
  <c r="DL74" i="1"/>
  <c r="DL73" i="1"/>
  <c r="DL72" i="1"/>
  <c r="DL71" i="1"/>
  <c r="DL70" i="1"/>
  <c r="DL69" i="1"/>
  <c r="DL68" i="1"/>
  <c r="DL233" i="1" s="1"/>
  <c r="DL67" i="1"/>
  <c r="DL66" i="1"/>
  <c r="DL65" i="1"/>
  <c r="DL64" i="1"/>
  <c r="DL238" i="1" l="1"/>
  <c r="DL247" i="1"/>
  <c r="DL246" i="1"/>
  <c r="DL232" i="1"/>
  <c r="DL255" i="1"/>
  <c r="DL249" i="1"/>
  <c r="DL250" i="1"/>
  <c r="DL251" i="1"/>
  <c r="DL252" i="1"/>
  <c r="DL253" i="1"/>
  <c r="BI54" i="2"/>
  <c r="BH43" i="2"/>
  <c r="BH30" i="2"/>
  <c r="DY284" i="1"/>
  <c r="BH27" i="2"/>
  <c r="BH56" i="2"/>
  <c r="DL266" i="1"/>
  <c r="DY278" i="1"/>
  <c r="BH21" i="2"/>
  <c r="DL259" i="1"/>
  <c r="DL264" i="1"/>
  <c r="DY285" i="1"/>
  <c r="DY282" i="1"/>
  <c r="DL262" i="1"/>
  <c r="DY230" i="1"/>
  <c r="DY258" i="1"/>
  <c r="DL231" i="1"/>
  <c r="DY245" i="1"/>
  <c r="DL236" i="1"/>
  <c r="DL240" i="1"/>
  <c r="DL234" i="1"/>
  <c r="DL265" i="1"/>
  <c r="DL166" i="1"/>
  <c r="DL114" i="1"/>
  <c r="DL268" i="1"/>
  <c r="DY280" i="1"/>
  <c r="DY279" i="1"/>
  <c r="DY281" i="1"/>
  <c r="DY283" i="1"/>
  <c r="DY277" i="1"/>
  <c r="DY275" i="1"/>
  <c r="DY274" i="1"/>
  <c r="DL60" i="1"/>
  <c r="DL59" i="1"/>
  <c r="DL58" i="1"/>
  <c r="DL229" i="1" s="1"/>
  <c r="DL285" i="1" s="1"/>
  <c r="DL57" i="1"/>
  <c r="DL55" i="1"/>
  <c r="DL54" i="1"/>
  <c r="DL53" i="1"/>
  <c r="DL52" i="1"/>
  <c r="DL51" i="1"/>
  <c r="DL50" i="1"/>
  <c r="DL49" i="1"/>
  <c r="DL48" i="1"/>
  <c r="DL47" i="1"/>
  <c r="DL46" i="1"/>
  <c r="DL45" i="1"/>
  <c r="DL44" i="1"/>
  <c r="DL43" i="1"/>
  <c r="DL42" i="1"/>
  <c r="DL41" i="1"/>
  <c r="DL40" i="1"/>
  <c r="DL39" i="1"/>
  <c r="DL38" i="1"/>
  <c r="DL37" i="1"/>
  <c r="DL36" i="1"/>
  <c r="DL35" i="1"/>
  <c r="DL34" i="1"/>
  <c r="DL33" i="1"/>
  <c r="DL32" i="1"/>
  <c r="DL31" i="1"/>
  <c r="DL30" i="1"/>
  <c r="DL29" i="1"/>
  <c r="DL28" i="1"/>
  <c r="DL27" i="1"/>
  <c r="DL26" i="1"/>
  <c r="DL25" i="1"/>
  <c r="DL24" i="1"/>
  <c r="DL23" i="1"/>
  <c r="DL22" i="1"/>
  <c r="DL21" i="1"/>
  <c r="DL20" i="1"/>
  <c r="DL19" i="1"/>
  <c r="DL18" i="1"/>
  <c r="DL17" i="1"/>
  <c r="DL228" i="1" s="1"/>
  <c r="DL284" i="1" s="1"/>
  <c r="DL16" i="1"/>
  <c r="DL15" i="1"/>
  <c r="DL220" i="1" s="1"/>
  <c r="DL276" i="1" s="1"/>
  <c r="DL14" i="1"/>
  <c r="DL13" i="1"/>
  <c r="DL12" i="1"/>
  <c r="DL11" i="1"/>
  <c r="CY210" i="1"/>
  <c r="CY209" i="1"/>
  <c r="CY269" i="1" s="1"/>
  <c r="CY208" i="1"/>
  <c r="CY206" i="1"/>
  <c r="CY205" i="1"/>
  <c r="CY204" i="1"/>
  <c r="CY203" i="1"/>
  <c r="CY202" i="1"/>
  <c r="CY201" i="1"/>
  <c r="CY200" i="1"/>
  <c r="CY199" i="1"/>
  <c r="CY198" i="1"/>
  <c r="CY197" i="1"/>
  <c r="CY196" i="1"/>
  <c r="CY195" i="1"/>
  <c r="CY194" i="1"/>
  <c r="CY193" i="1"/>
  <c r="CY192" i="1"/>
  <c r="CY191" i="1"/>
  <c r="CY190" i="1"/>
  <c r="CY189" i="1"/>
  <c r="CY188" i="1"/>
  <c r="CY187" i="1"/>
  <c r="CY186" i="1"/>
  <c r="CY184" i="1"/>
  <c r="CY183" i="1"/>
  <c r="CY260" i="1" s="1"/>
  <c r="CY182" i="1"/>
  <c r="CY181" i="1"/>
  <c r="CY180" i="1"/>
  <c r="CY179" i="1"/>
  <c r="CY178" i="1"/>
  <c r="CY177" i="1"/>
  <c r="CY176" i="1"/>
  <c r="CY175" i="1"/>
  <c r="CY173" i="1"/>
  <c r="CY172" i="1"/>
  <c r="CY261" i="1" s="1"/>
  <c r="CY171" i="1"/>
  <c r="CY170" i="1"/>
  <c r="CY169" i="1"/>
  <c r="CY168" i="1"/>
  <c r="CY165" i="1"/>
  <c r="CY164" i="1"/>
  <c r="CY163" i="1"/>
  <c r="CY257" i="1" s="1"/>
  <c r="CY162" i="1"/>
  <c r="CY160" i="1"/>
  <c r="CY159" i="1"/>
  <c r="CY158" i="1"/>
  <c r="CY157" i="1"/>
  <c r="CY156" i="1"/>
  <c r="CY155" i="1"/>
  <c r="CY154" i="1"/>
  <c r="CY153" i="1"/>
  <c r="CY152" i="1"/>
  <c r="CY151" i="1"/>
  <c r="CY150" i="1"/>
  <c r="CY149" i="1"/>
  <c r="CY148" i="1"/>
  <c r="CY147" i="1"/>
  <c r="CY146" i="1"/>
  <c r="CY145" i="1"/>
  <c r="CY144" i="1"/>
  <c r="CY143" i="1"/>
  <c r="CY142" i="1"/>
  <c r="CY141" i="1"/>
  <c r="CY140" i="1"/>
  <c r="CY139" i="1"/>
  <c r="CY138" i="1"/>
  <c r="CY137" i="1"/>
  <c r="CY136" i="1"/>
  <c r="CY135" i="1"/>
  <c r="CY134" i="1"/>
  <c r="CY133" i="1"/>
  <c r="CY132" i="1"/>
  <c r="CY131" i="1"/>
  <c r="CY246" i="1" s="1"/>
  <c r="CY130" i="1"/>
  <c r="CY129" i="1"/>
  <c r="CY128" i="1"/>
  <c r="CY127" i="1"/>
  <c r="CY126" i="1"/>
  <c r="CY125" i="1"/>
  <c r="CY124" i="1"/>
  <c r="CY123" i="1"/>
  <c r="CY122" i="1"/>
  <c r="CY256" i="1" s="1"/>
  <c r="CY121" i="1"/>
  <c r="CY120" i="1"/>
  <c r="CY119" i="1"/>
  <c r="CY118" i="1"/>
  <c r="CY117" i="1"/>
  <c r="CY116" i="1"/>
  <c r="CY115" i="1"/>
  <c r="CY106" i="1"/>
  <c r="CY105" i="1"/>
  <c r="CY241" i="1" s="1"/>
  <c r="CY104" i="1"/>
  <c r="CY102" i="1"/>
  <c r="CY101" i="1"/>
  <c r="CY100" i="1"/>
  <c r="CY99" i="1"/>
  <c r="CY98" i="1"/>
  <c r="CY97" i="1"/>
  <c r="CY96" i="1"/>
  <c r="CY95" i="1"/>
  <c r="CY94" i="1"/>
  <c r="CY93" i="1"/>
  <c r="CY92" i="1"/>
  <c r="CY91" i="1"/>
  <c r="CY90" i="1"/>
  <c r="CY89" i="1"/>
  <c r="CY88" i="1"/>
  <c r="CY87" i="1"/>
  <c r="CY86" i="1"/>
  <c r="CY85" i="1"/>
  <c r="CY84" i="1"/>
  <c r="CY83" i="1"/>
  <c r="CY82" i="1"/>
  <c r="CY80" i="1"/>
  <c r="CY79" i="1"/>
  <c r="CY78" i="1"/>
  <c r="CY77" i="1"/>
  <c r="CY76" i="1"/>
  <c r="CY75" i="1"/>
  <c r="CY74" i="1"/>
  <c r="CY73" i="1"/>
  <c r="CY72" i="1"/>
  <c r="CY71" i="1"/>
  <c r="CY70" i="1"/>
  <c r="CY69" i="1"/>
  <c r="CY238" i="1" s="1"/>
  <c r="CY68" i="1"/>
  <c r="CY233" i="1" s="1"/>
  <c r="CY67" i="1"/>
  <c r="CY66" i="1"/>
  <c r="CY65" i="1"/>
  <c r="CY64" i="1"/>
  <c r="CY63" i="1"/>
  <c r="CY60" i="1"/>
  <c r="CY59" i="1"/>
  <c r="CY58" i="1"/>
  <c r="CY229" i="1" s="1"/>
  <c r="CY57" i="1"/>
  <c r="CY55" i="1"/>
  <c r="CY54" i="1"/>
  <c r="CY53" i="1"/>
  <c r="CY52" i="1"/>
  <c r="CY51" i="1"/>
  <c r="CY50" i="1"/>
  <c r="CY49" i="1"/>
  <c r="CY48" i="1"/>
  <c r="CY47" i="1"/>
  <c r="CY46" i="1"/>
  <c r="CY45" i="1"/>
  <c r="CY44" i="1"/>
  <c r="CY43" i="1"/>
  <c r="CY42" i="1"/>
  <c r="CY41" i="1"/>
  <c r="CY40" i="1"/>
  <c r="CY39" i="1"/>
  <c r="CY38" i="1"/>
  <c r="CY37" i="1"/>
  <c r="CY36" i="1"/>
  <c r="CY35" i="1"/>
  <c r="CY34" i="1"/>
  <c r="CY33" i="1"/>
  <c r="CY32" i="1"/>
  <c r="CY31" i="1"/>
  <c r="CY30" i="1"/>
  <c r="CY29" i="1"/>
  <c r="CY28" i="1"/>
  <c r="CY27" i="1"/>
  <c r="CY26" i="1"/>
  <c r="CY25" i="1"/>
  <c r="CY24" i="1"/>
  <c r="CY23" i="1"/>
  <c r="CY22" i="1"/>
  <c r="CY21" i="1"/>
  <c r="CY20" i="1"/>
  <c r="CY19" i="1"/>
  <c r="CY18" i="1"/>
  <c r="CY17" i="1"/>
  <c r="CY228" i="1" s="1"/>
  <c r="CY284" i="1" s="1"/>
  <c r="CY16" i="1"/>
  <c r="CY15" i="1"/>
  <c r="CY14" i="1"/>
  <c r="CY13" i="1"/>
  <c r="CY12" i="1"/>
  <c r="CY11" i="1"/>
  <c r="CL210" i="1"/>
  <c r="CL209" i="1"/>
  <c r="CL269" i="1" s="1"/>
  <c r="CL208" i="1"/>
  <c r="CL206" i="1"/>
  <c r="CL205" i="1"/>
  <c r="CL204" i="1"/>
  <c r="CL203" i="1"/>
  <c r="CL202" i="1"/>
  <c r="CL201" i="1"/>
  <c r="CL200" i="1"/>
  <c r="CL199" i="1"/>
  <c r="CL198" i="1"/>
  <c r="CL197" i="1"/>
  <c r="CL196" i="1"/>
  <c r="CL195" i="1"/>
  <c r="CL194" i="1"/>
  <c r="CL193" i="1"/>
  <c r="CL192" i="1"/>
  <c r="CL191" i="1"/>
  <c r="CL190" i="1"/>
  <c r="CL189" i="1"/>
  <c r="CL188" i="1"/>
  <c r="CL187" i="1"/>
  <c r="CL186" i="1"/>
  <c r="CL184" i="1"/>
  <c r="CL183" i="1"/>
  <c r="CL182" i="1"/>
  <c r="CL181" i="1"/>
  <c r="CL180" i="1"/>
  <c r="CL179" i="1"/>
  <c r="CL178" i="1"/>
  <c r="CL177" i="1"/>
  <c r="CL176" i="1"/>
  <c r="CL175" i="1"/>
  <c r="CL173" i="1"/>
  <c r="CL172" i="1"/>
  <c r="CL261" i="1" s="1"/>
  <c r="CL171" i="1"/>
  <c r="CL170" i="1"/>
  <c r="CL169" i="1"/>
  <c r="CL168" i="1"/>
  <c r="CL167" i="1"/>
  <c r="CL165" i="1"/>
  <c r="CL164" i="1"/>
  <c r="CL163" i="1"/>
  <c r="CL257" i="1" s="1"/>
  <c r="CL162" i="1"/>
  <c r="CL160" i="1"/>
  <c r="CL159" i="1"/>
  <c r="CL158" i="1"/>
  <c r="CL157" i="1"/>
  <c r="CL156" i="1"/>
  <c r="CL155" i="1"/>
  <c r="CL154" i="1"/>
  <c r="CL153" i="1"/>
  <c r="CL152" i="1"/>
  <c r="CL151" i="1"/>
  <c r="CL150" i="1"/>
  <c r="CL149" i="1"/>
  <c r="CL148" i="1"/>
  <c r="CL147" i="1"/>
  <c r="CL146" i="1"/>
  <c r="CL145" i="1"/>
  <c r="CL144" i="1"/>
  <c r="CL143" i="1"/>
  <c r="CL142" i="1"/>
  <c r="CL141" i="1"/>
  <c r="CL140" i="1"/>
  <c r="CL139" i="1"/>
  <c r="CL138" i="1"/>
  <c r="CL137" i="1"/>
  <c r="CL136" i="1"/>
  <c r="CL135" i="1"/>
  <c r="CL134" i="1"/>
  <c r="CL133" i="1"/>
  <c r="CL132" i="1"/>
  <c r="CL131" i="1"/>
  <c r="CL130" i="1"/>
  <c r="CL129" i="1"/>
  <c r="CL128" i="1"/>
  <c r="CL127" i="1"/>
  <c r="CL126" i="1"/>
  <c r="CL125" i="1"/>
  <c r="CL124" i="1"/>
  <c r="CL123" i="1"/>
  <c r="CL122" i="1"/>
  <c r="CL256" i="1" s="1"/>
  <c r="CL121" i="1"/>
  <c r="CL253" i="1" s="1"/>
  <c r="CL120" i="1"/>
  <c r="CL248" i="1" s="1"/>
  <c r="CL119" i="1"/>
  <c r="CL118" i="1"/>
  <c r="CL117" i="1"/>
  <c r="CL116" i="1"/>
  <c r="CL115" i="1"/>
  <c r="CL106" i="1"/>
  <c r="CL105" i="1"/>
  <c r="CL241" i="1" s="1"/>
  <c r="CL104" i="1"/>
  <c r="CL102" i="1"/>
  <c r="CL101" i="1"/>
  <c r="CL100" i="1"/>
  <c r="CL99" i="1"/>
  <c r="CL98" i="1"/>
  <c r="CL97" i="1"/>
  <c r="CL96" i="1"/>
  <c r="CL95" i="1"/>
  <c r="CL94" i="1"/>
  <c r="CL93" i="1"/>
  <c r="CL92" i="1"/>
  <c r="CL91" i="1"/>
  <c r="CL90" i="1"/>
  <c r="CL89" i="1"/>
  <c r="CL88" i="1"/>
  <c r="CL87" i="1"/>
  <c r="CL86" i="1"/>
  <c r="CL85" i="1"/>
  <c r="CL84" i="1"/>
  <c r="CL83" i="1"/>
  <c r="CL82" i="1"/>
  <c r="CL80" i="1"/>
  <c r="CL79" i="1"/>
  <c r="CL232" i="1" s="1"/>
  <c r="CL78" i="1"/>
  <c r="CL77" i="1"/>
  <c r="CL76" i="1"/>
  <c r="CL75" i="1"/>
  <c r="CL74" i="1"/>
  <c r="CL73" i="1"/>
  <c r="CL72" i="1"/>
  <c r="CL71" i="1"/>
  <c r="CL70" i="1"/>
  <c r="CL69" i="1"/>
  <c r="CL68" i="1"/>
  <c r="CL233" i="1" s="1"/>
  <c r="CL67" i="1"/>
  <c r="CL66" i="1"/>
  <c r="CL65" i="1"/>
  <c r="CL64" i="1"/>
  <c r="CL63" i="1"/>
  <c r="CL60" i="1"/>
  <c r="CL59" i="1"/>
  <c r="CL58" i="1"/>
  <c r="CL229" i="1" s="1"/>
  <c r="CL57" i="1"/>
  <c r="CL54" i="1"/>
  <c r="CL53" i="1"/>
  <c r="CL52" i="1"/>
  <c r="CL51" i="1"/>
  <c r="CL50" i="1"/>
  <c r="CL49" i="1"/>
  <c r="CL48" i="1"/>
  <c r="CL47" i="1"/>
  <c r="CL46" i="1"/>
  <c r="CL45" i="1"/>
  <c r="CL44" i="1"/>
  <c r="CL43" i="1"/>
  <c r="CL42" i="1"/>
  <c r="CL41" i="1"/>
  <c r="CL40" i="1"/>
  <c r="CL39" i="1"/>
  <c r="CL38" i="1"/>
  <c r="CL37" i="1"/>
  <c r="CL36" i="1"/>
  <c r="CL35" i="1"/>
  <c r="CL34" i="1"/>
  <c r="CL33" i="1"/>
  <c r="CL32" i="1"/>
  <c r="CL31" i="1"/>
  <c r="CL30" i="1"/>
  <c r="CL29" i="1"/>
  <c r="CL28" i="1"/>
  <c r="CL27" i="1"/>
  <c r="CL26" i="1"/>
  <c r="CL25" i="1"/>
  <c r="CL24" i="1"/>
  <c r="CL23" i="1"/>
  <c r="CL22" i="1"/>
  <c r="CL21" i="1"/>
  <c r="CL20" i="1"/>
  <c r="CL19" i="1"/>
  <c r="CL18" i="1"/>
  <c r="CL17" i="1"/>
  <c r="CL228" i="1" s="1"/>
  <c r="CL284" i="1" s="1"/>
  <c r="CL16" i="1"/>
  <c r="CL15" i="1"/>
  <c r="CL14" i="1"/>
  <c r="CL13" i="1"/>
  <c r="CL12" i="1"/>
  <c r="CL11" i="1"/>
  <c r="BY214" i="1"/>
  <c r="BY212" i="1"/>
  <c r="BY210" i="1"/>
  <c r="BY209" i="1"/>
  <c r="BY269" i="1" s="1"/>
  <c r="BY208" i="1"/>
  <c r="BY206" i="1"/>
  <c r="BY205" i="1"/>
  <c r="BY204" i="1"/>
  <c r="BY203" i="1"/>
  <c r="BY202" i="1"/>
  <c r="BY201" i="1"/>
  <c r="BY200" i="1"/>
  <c r="BY199" i="1"/>
  <c r="BY198" i="1"/>
  <c r="BY197" i="1"/>
  <c r="BY196" i="1"/>
  <c r="BY195" i="1"/>
  <c r="BY194" i="1"/>
  <c r="BY193" i="1"/>
  <c r="BY192" i="1"/>
  <c r="BY191" i="1"/>
  <c r="BY190" i="1"/>
  <c r="BY189" i="1"/>
  <c r="BY188" i="1"/>
  <c r="BY187" i="1"/>
  <c r="BY186" i="1"/>
  <c r="BY184" i="1"/>
  <c r="BY183" i="1"/>
  <c r="BY182" i="1"/>
  <c r="BY181" i="1"/>
  <c r="BY180" i="1"/>
  <c r="BY179" i="1"/>
  <c r="BY178" i="1"/>
  <c r="BY177" i="1"/>
  <c r="BY176" i="1"/>
  <c r="BY175" i="1"/>
  <c r="BY173" i="1"/>
  <c r="BY172" i="1"/>
  <c r="BY261" i="1" s="1"/>
  <c r="BY171" i="1"/>
  <c r="BY170" i="1"/>
  <c r="BY169" i="1"/>
  <c r="BY168" i="1"/>
  <c r="BY167" i="1"/>
  <c r="BY165" i="1"/>
  <c r="BY164" i="1"/>
  <c r="BY163" i="1"/>
  <c r="BY257" i="1" s="1"/>
  <c r="BY162" i="1"/>
  <c r="BY160" i="1"/>
  <c r="BY159" i="1"/>
  <c r="BY158" i="1"/>
  <c r="BY157" i="1"/>
  <c r="BY156" i="1"/>
  <c r="BY155" i="1"/>
  <c r="BY154" i="1"/>
  <c r="BY153" i="1"/>
  <c r="BY152" i="1"/>
  <c r="BY151" i="1"/>
  <c r="BY150" i="1"/>
  <c r="BY149" i="1"/>
  <c r="BY148" i="1"/>
  <c r="BY147" i="1"/>
  <c r="BY146" i="1"/>
  <c r="BY145" i="1"/>
  <c r="BY144" i="1"/>
  <c r="BY143" i="1"/>
  <c r="BY142" i="1"/>
  <c r="BY141" i="1"/>
  <c r="BY140" i="1"/>
  <c r="BY139" i="1"/>
  <c r="BY138" i="1"/>
  <c r="BY137" i="1"/>
  <c r="BY136" i="1"/>
  <c r="BY135" i="1"/>
  <c r="BY134" i="1"/>
  <c r="BY133" i="1"/>
  <c r="BY132" i="1"/>
  <c r="BY131" i="1"/>
  <c r="BY246" i="1" s="1"/>
  <c r="BY130" i="1"/>
  <c r="BY129" i="1"/>
  <c r="BY128" i="1"/>
  <c r="BY127" i="1"/>
  <c r="BY126" i="1"/>
  <c r="BY125" i="1"/>
  <c r="BY124" i="1"/>
  <c r="BY123" i="1"/>
  <c r="BY122" i="1"/>
  <c r="BY256" i="1" s="1"/>
  <c r="BY121" i="1"/>
  <c r="BY120" i="1"/>
  <c r="BY248" i="1" s="1"/>
  <c r="BY119" i="1"/>
  <c r="BY118" i="1"/>
  <c r="BY117" i="1"/>
  <c r="BY116" i="1"/>
  <c r="BY115" i="1"/>
  <c r="BY112" i="1"/>
  <c r="BY109" i="1"/>
  <c r="BY106" i="1"/>
  <c r="BY105" i="1"/>
  <c r="BY241" i="1" s="1"/>
  <c r="BY104" i="1"/>
  <c r="BY102" i="1"/>
  <c r="BY101" i="1"/>
  <c r="BY100" i="1"/>
  <c r="BY99" i="1"/>
  <c r="BY98" i="1"/>
  <c r="BY97" i="1"/>
  <c r="BY96" i="1"/>
  <c r="BY95" i="1"/>
  <c r="BY94" i="1"/>
  <c r="BY93" i="1"/>
  <c r="BY92" i="1"/>
  <c r="BY91" i="1"/>
  <c r="BY90" i="1"/>
  <c r="BY89" i="1"/>
  <c r="BY88" i="1"/>
  <c r="BY87" i="1"/>
  <c r="BY86" i="1"/>
  <c r="BY85" i="1"/>
  <c r="BY84" i="1"/>
  <c r="BY83" i="1"/>
  <c r="BY82" i="1"/>
  <c r="BY80" i="1"/>
  <c r="BY79" i="1"/>
  <c r="BY78" i="1"/>
  <c r="BY77" i="1"/>
  <c r="BY76" i="1"/>
  <c r="BY75" i="1"/>
  <c r="BY74" i="1"/>
  <c r="BY73" i="1"/>
  <c r="BY72" i="1"/>
  <c r="BY71" i="1"/>
  <c r="BY70" i="1"/>
  <c r="BY69" i="1"/>
  <c r="BY238" i="1" s="1"/>
  <c r="BY68" i="1"/>
  <c r="BY233" i="1" s="1"/>
  <c r="BY67" i="1"/>
  <c r="BY66" i="1"/>
  <c r="BY65" i="1"/>
  <c r="BY64" i="1"/>
  <c r="BY63" i="1"/>
  <c r="BY60" i="1"/>
  <c r="BY59" i="1"/>
  <c r="BY58" i="1"/>
  <c r="BY229" i="1" s="1"/>
  <c r="BY57" i="1"/>
  <c r="BY55" i="1"/>
  <c r="BY54" i="1"/>
  <c r="BY53" i="1"/>
  <c r="BY52" i="1"/>
  <c r="BY51" i="1"/>
  <c r="BY50" i="1"/>
  <c r="BY49" i="1"/>
  <c r="BY48" i="1"/>
  <c r="BY47" i="1"/>
  <c r="BY46" i="1"/>
  <c r="BY45" i="1"/>
  <c r="BY44" i="1"/>
  <c r="BY43" i="1"/>
  <c r="BY42" i="1"/>
  <c r="BY41" i="1"/>
  <c r="BY40" i="1"/>
  <c r="BY39" i="1"/>
  <c r="BY38" i="1"/>
  <c r="BY37" i="1"/>
  <c r="BY36" i="1"/>
  <c r="BY35" i="1"/>
  <c r="BY34" i="1"/>
  <c r="BY33" i="1"/>
  <c r="BY32" i="1"/>
  <c r="BY31" i="1"/>
  <c r="BY30" i="1"/>
  <c r="BY29" i="1"/>
  <c r="BY28" i="1"/>
  <c r="BY27" i="1"/>
  <c r="BY26" i="1"/>
  <c r="BY25" i="1"/>
  <c r="BY24" i="1"/>
  <c r="BY23" i="1"/>
  <c r="BY22" i="1"/>
  <c r="BY21" i="1"/>
  <c r="BY20" i="1"/>
  <c r="BY19" i="1"/>
  <c r="BY18" i="1"/>
  <c r="BY17" i="1"/>
  <c r="BY228" i="1" s="1"/>
  <c r="BY284" i="1" s="1"/>
  <c r="BY16" i="1"/>
  <c r="BY15" i="1"/>
  <c r="BY14" i="1"/>
  <c r="BY13" i="1"/>
  <c r="BY12" i="1"/>
  <c r="BY11" i="1"/>
  <c r="DY213" i="1"/>
  <c r="DY211" i="1"/>
  <c r="DY112" i="1"/>
  <c r="DY220" i="1" s="1"/>
  <c r="CL267" i="1" l="1"/>
  <c r="CY239" i="1"/>
  <c r="BY239" i="1"/>
  <c r="CL239" i="1"/>
  <c r="CL260" i="1"/>
  <c r="CY267" i="1"/>
  <c r="BY232" i="1"/>
  <c r="CY254" i="1"/>
  <c r="CY266" i="1"/>
  <c r="BY254" i="1"/>
  <c r="CY285" i="1"/>
  <c r="BY260" i="1"/>
  <c r="CY232" i="1"/>
  <c r="CL226" i="1"/>
  <c r="CL249" i="1"/>
  <c r="CY253" i="1"/>
  <c r="DL226" i="1"/>
  <c r="DL282" i="1" s="1"/>
  <c r="CL254" i="1"/>
  <c r="BY252" i="1"/>
  <c r="BY247" i="1"/>
  <c r="BY250" i="1"/>
  <c r="CL251" i="1"/>
  <c r="CY226" i="1"/>
  <c r="BY251" i="1"/>
  <c r="CL255" i="1"/>
  <c r="BY226" i="1"/>
  <c r="CY249" i="1"/>
  <c r="BY255" i="1"/>
  <c r="CL225" i="1"/>
  <c r="BY249" i="1"/>
  <c r="CY252" i="1"/>
  <c r="CY247" i="1"/>
  <c r="CY250" i="1"/>
  <c r="BY253" i="1"/>
  <c r="CY251" i="1"/>
  <c r="CL252" i="1"/>
  <c r="CL247" i="1"/>
  <c r="CL246" i="1"/>
  <c r="CL250" i="1"/>
  <c r="CY255" i="1"/>
  <c r="DL225" i="1"/>
  <c r="DL281" i="1" s="1"/>
  <c r="BY231" i="1"/>
  <c r="BY266" i="1"/>
  <c r="BY285" i="1"/>
  <c r="CL266" i="1"/>
  <c r="CY225" i="1"/>
  <c r="CY281" i="1" s="1"/>
  <c r="DY276" i="1"/>
  <c r="DY286" i="1" s="1"/>
  <c r="BH19" i="2"/>
  <c r="BH42" i="2"/>
  <c r="BY264" i="1"/>
  <c r="CL264" i="1"/>
  <c r="BY221" i="1"/>
  <c r="BY262" i="1"/>
  <c r="CL262" i="1"/>
  <c r="CY236" i="1"/>
  <c r="CY221" i="1"/>
  <c r="CY231" i="1"/>
  <c r="CL231" i="1"/>
  <c r="BY220" i="1"/>
  <c r="BY276" i="1" s="1"/>
  <c r="CL236" i="1"/>
  <c r="CY234" i="1"/>
  <c r="BY223" i="1"/>
  <c r="BY268" i="1"/>
  <c r="CL285" i="1"/>
  <c r="CL268" i="1"/>
  <c r="CY219" i="1"/>
  <c r="CY222" i="1"/>
  <c r="CY278" i="1" s="1"/>
  <c r="DL227" i="1"/>
  <c r="DL283" i="1" s="1"/>
  <c r="CL221" i="1"/>
  <c r="CY264" i="1"/>
  <c r="BY227" i="1"/>
  <c r="CL218" i="1"/>
  <c r="CY223" i="1"/>
  <c r="CY268" i="1"/>
  <c r="DL219" i="1"/>
  <c r="DL275" i="1" s="1"/>
  <c r="DL222" i="1"/>
  <c r="DL278" i="1" s="1"/>
  <c r="DL218" i="1"/>
  <c r="DL274" i="1" s="1"/>
  <c r="BY219" i="1"/>
  <c r="BY222" i="1"/>
  <c r="BY278" i="1" s="1"/>
  <c r="BY218" i="1"/>
  <c r="BY265" i="1"/>
  <c r="BY166" i="1"/>
  <c r="CL234" i="1"/>
  <c r="CL265" i="1"/>
  <c r="CL166" i="1"/>
  <c r="DL223" i="1"/>
  <c r="DL279" i="1" s="1"/>
  <c r="CL238" i="1"/>
  <c r="CY259" i="1"/>
  <c r="BY236" i="1"/>
  <c r="BY240" i="1"/>
  <c r="CL219" i="1"/>
  <c r="CL222" i="1"/>
  <c r="CL278" i="1" s="1"/>
  <c r="CY227" i="1"/>
  <c r="CY62" i="1"/>
  <c r="CY237" i="1"/>
  <c r="DL221" i="1"/>
  <c r="DL277" i="1" s="1"/>
  <c r="BY237" i="1"/>
  <c r="BY62" i="1"/>
  <c r="BY259" i="1"/>
  <c r="CL223" i="1"/>
  <c r="CL62" i="1"/>
  <c r="CL237" i="1"/>
  <c r="CL259" i="1"/>
  <c r="CY240" i="1"/>
  <c r="CL240" i="1"/>
  <c r="CY114" i="1"/>
  <c r="CY218" i="1"/>
  <c r="CY262" i="1"/>
  <c r="BY225" i="1"/>
  <c r="BY281" i="1" s="1"/>
  <c r="BY234" i="1"/>
  <c r="BY114" i="1"/>
  <c r="CL114" i="1"/>
  <c r="DY217" i="1"/>
  <c r="DY242" i="1" s="1"/>
  <c r="DY270" i="1"/>
  <c r="DY113" i="1"/>
  <c r="DY111" i="1"/>
  <c r="DY108" i="1"/>
  <c r="CL281" i="1" l="1"/>
  <c r="CY277" i="1"/>
  <c r="BY274" i="1"/>
  <c r="CL275" i="1"/>
  <c r="CY279" i="1"/>
  <c r="BH16" i="2"/>
  <c r="BD223" i="2"/>
  <c r="BH223" i="2" s="1"/>
  <c r="CY274" i="1"/>
  <c r="BY283" i="1"/>
  <c r="CY275" i="1"/>
  <c r="BY277" i="1"/>
  <c r="BY279" i="1"/>
  <c r="BY282" i="1"/>
  <c r="BY275" i="1"/>
  <c r="CL282" i="1"/>
  <c r="CL279" i="1"/>
  <c r="CL274" i="1"/>
  <c r="CL277" i="1"/>
  <c r="CY282" i="1"/>
  <c r="CY283" i="1"/>
  <c r="DY243" i="1"/>
  <c r="DY271" i="1"/>
  <c r="DY7" i="1"/>
  <c r="DY287" i="1" s="1"/>
  <c r="DX112" i="1"/>
  <c r="DX220" i="1" s="1"/>
  <c r="BD222" i="2" l="1"/>
  <c r="BH222" i="2" s="1"/>
  <c r="BH14" i="2"/>
  <c r="DX276" i="1"/>
  <c r="DX217" i="1"/>
  <c r="BD212" i="2" l="1"/>
  <c r="BH212" i="2" s="1"/>
  <c r="BD230" i="2"/>
  <c r="BH230" i="2" s="1"/>
  <c r="BB227" i="2"/>
  <c r="BB216" i="2"/>
  <c r="BB228" i="2"/>
  <c r="BB217" i="2"/>
  <c r="BB226" i="2"/>
  <c r="BB215" i="2"/>
  <c r="BB225" i="2"/>
  <c r="BB214" i="2"/>
  <c r="DX213" i="1"/>
  <c r="DX211" i="1"/>
  <c r="DX111" i="1"/>
  <c r="DX108" i="1"/>
  <c r="DX7" i="1" s="1"/>
  <c r="BD211" i="2" l="1"/>
  <c r="BH211" i="2" s="1"/>
  <c r="BB229" i="2"/>
  <c r="BB218" i="2"/>
  <c r="DX242" i="1"/>
  <c r="DX243" i="1" s="1"/>
  <c r="BB224" i="2"/>
  <c r="BB213" i="2"/>
  <c r="DX113" i="1"/>
  <c r="BI134" i="2"/>
  <c r="BA228" i="2"/>
  <c r="BI149" i="2"/>
  <c r="BI125" i="2"/>
  <c r="BI118" i="2"/>
  <c r="BI116" i="2"/>
  <c r="BI94" i="2"/>
  <c r="BI93" i="2"/>
  <c r="BI91" i="2"/>
  <c r="BI90" i="2"/>
  <c r="BI85" i="2"/>
  <c r="DW108" i="1"/>
  <c r="DW111" i="1"/>
  <c r="DW213" i="1"/>
  <c r="DW211" i="1"/>
  <c r="AZ228" i="2"/>
  <c r="AZ217" i="2"/>
  <c r="DV213" i="1"/>
  <c r="DV211" i="1"/>
  <c r="DV111" i="1"/>
  <c r="DV108" i="1"/>
  <c r="DV7" i="1" s="1"/>
  <c r="BI193" i="2"/>
  <c r="BI166" i="2"/>
  <c r="BI88" i="2"/>
  <c r="AY228" i="2"/>
  <c r="AX228" i="2"/>
  <c r="AY217" i="2"/>
  <c r="DU211" i="1"/>
  <c r="DU112" i="1"/>
  <c r="DU220" i="1" s="1"/>
  <c r="DU213" i="1"/>
  <c r="DU108" i="1"/>
  <c r="AX218" i="2"/>
  <c r="AX217" i="2"/>
  <c r="DT213" i="1"/>
  <c r="DT211" i="1"/>
  <c r="DT111" i="1"/>
  <c r="DT108" i="1"/>
  <c r="DT7" i="1" s="1"/>
  <c r="AW228" i="2"/>
  <c r="AW217" i="2"/>
  <c r="AW227" i="2"/>
  <c r="BG46" i="2"/>
  <c r="BG63" i="2"/>
  <c r="BF63" i="2"/>
  <c r="BF37" i="2"/>
  <c r="BF23" i="2"/>
  <c r="DS213" i="1"/>
  <c r="DS211" i="1"/>
  <c r="DS111" i="1"/>
  <c r="DS108" i="1"/>
  <c r="DS7" i="1" s="1"/>
  <c r="AV228" i="2"/>
  <c r="AV217" i="2"/>
  <c r="DR213" i="1"/>
  <c r="DR211" i="1"/>
  <c r="DR108" i="1"/>
  <c r="DR111" i="1"/>
  <c r="BG156" i="2"/>
  <c r="BF156" i="2"/>
  <c r="AU228" i="2"/>
  <c r="AU217" i="2"/>
  <c r="DQ112" i="1"/>
  <c r="DQ220" i="1" s="1"/>
  <c r="AU215" i="2"/>
  <c r="DQ213" i="1"/>
  <c r="DQ211" i="1"/>
  <c r="DQ108" i="1"/>
  <c r="AT228" i="2"/>
  <c r="AT217" i="2"/>
  <c r="AT216" i="2"/>
  <c r="DP112" i="1"/>
  <c r="DP111" i="1" s="1"/>
  <c r="DP213" i="1"/>
  <c r="DP211" i="1"/>
  <c r="DP108" i="1"/>
  <c r="AS216" i="2"/>
  <c r="AS226" i="2"/>
  <c r="AS228" i="2"/>
  <c r="DO112" i="1"/>
  <c r="DO220" i="1" s="1"/>
  <c r="BG59" i="2"/>
  <c r="BF59" i="2"/>
  <c r="DO213" i="1"/>
  <c r="DO211" i="1"/>
  <c r="DO108" i="1"/>
  <c r="DN112" i="1"/>
  <c r="DN220" i="1" s="1"/>
  <c r="AR228" i="2"/>
  <c r="AR217" i="2"/>
  <c r="DN213" i="1"/>
  <c r="DN211" i="1"/>
  <c r="DN108" i="1"/>
  <c r="BG201" i="2"/>
  <c r="BG183" i="2"/>
  <c r="BG124" i="2"/>
  <c r="BG119" i="2"/>
  <c r="BG114" i="2"/>
  <c r="BG89" i="2"/>
  <c r="BG86" i="2"/>
  <c r="BG81" i="2"/>
  <c r="BG61" i="2"/>
  <c r="BG35" i="2"/>
  <c r="BG64" i="2"/>
  <c r="BG62" i="2"/>
  <c r="BG60" i="2"/>
  <c r="BG58" i="2"/>
  <c r="BG57" i="2"/>
  <c r="BG53" i="2"/>
  <c r="BG50" i="2"/>
  <c r="BG49" i="2"/>
  <c r="BG48" i="2"/>
  <c r="BG47" i="2"/>
  <c r="BG45" i="2"/>
  <c r="BG44" i="2"/>
  <c r="BG38" i="2"/>
  <c r="BG36" i="2"/>
  <c r="BG34" i="2"/>
  <c r="BG32" i="2"/>
  <c r="BG23" i="2"/>
  <c r="BG22" i="2"/>
  <c r="BG18" i="2"/>
  <c r="DM213" i="1"/>
  <c r="DM211" i="1"/>
  <c r="DM111" i="1"/>
  <c r="DM108" i="1"/>
  <c r="BG33" i="2"/>
  <c r="BF137" i="2"/>
  <c r="BI203" i="2"/>
  <c r="BI175" i="2"/>
  <c r="BI172" i="2"/>
  <c r="BI160" i="2"/>
  <c r="BI208" i="2"/>
  <c r="BI206" i="2"/>
  <c r="BI202" i="2"/>
  <c r="BI200" i="2"/>
  <c r="BI199" i="2"/>
  <c r="BI198" i="2"/>
  <c r="BI196" i="2"/>
  <c r="BI194" i="2"/>
  <c r="BI190" i="2"/>
  <c r="BI187" i="2"/>
  <c r="BI185" i="2"/>
  <c r="BI181" i="2"/>
  <c r="BI179" i="2"/>
  <c r="BI176" i="2"/>
  <c r="BI173" i="2"/>
  <c r="BI171" i="2"/>
  <c r="BI169" i="2"/>
  <c r="BI167" i="2"/>
  <c r="BI163" i="2"/>
  <c r="BI158" i="2"/>
  <c r="D218" i="2"/>
  <c r="E218" i="2"/>
  <c r="M218" i="2"/>
  <c r="BF183" i="2"/>
  <c r="AL218" i="2"/>
  <c r="U218" i="2"/>
  <c r="AO228" i="2"/>
  <c r="AN228" i="2"/>
  <c r="AM228" i="2"/>
  <c r="AL228" i="2"/>
  <c r="AK228" i="2"/>
  <c r="AJ228" i="2"/>
  <c r="AI228" i="2"/>
  <c r="AH228" i="2"/>
  <c r="AG228" i="2"/>
  <c r="AF228" i="2"/>
  <c r="AE228" i="2"/>
  <c r="AB228" i="2"/>
  <c r="AA228" i="2"/>
  <c r="Z228" i="2"/>
  <c r="Y228" i="2"/>
  <c r="X228" i="2"/>
  <c r="W228" i="2"/>
  <c r="V228" i="2"/>
  <c r="U228" i="2"/>
  <c r="T228" i="2"/>
  <c r="S228" i="2"/>
  <c r="R228" i="2"/>
  <c r="O228" i="2"/>
  <c r="N228" i="2"/>
  <c r="M228" i="2"/>
  <c r="L228" i="2"/>
  <c r="K228" i="2"/>
  <c r="J228" i="2"/>
  <c r="I228" i="2"/>
  <c r="H228" i="2"/>
  <c r="G228" i="2"/>
  <c r="F228" i="2"/>
  <c r="E228" i="2"/>
  <c r="D228" i="2"/>
  <c r="AO217" i="2"/>
  <c r="AN217" i="2"/>
  <c r="AM217" i="2"/>
  <c r="AL217" i="2"/>
  <c r="AK217" i="2"/>
  <c r="AJ217" i="2"/>
  <c r="AI217" i="2"/>
  <c r="AH217" i="2"/>
  <c r="AG217" i="2"/>
  <c r="AF217" i="2"/>
  <c r="AE217" i="2"/>
  <c r="AB217" i="2"/>
  <c r="AA217" i="2"/>
  <c r="Z217" i="2"/>
  <c r="Y217" i="2"/>
  <c r="X217" i="2"/>
  <c r="W217" i="2"/>
  <c r="V217" i="2"/>
  <c r="U217" i="2"/>
  <c r="T217" i="2"/>
  <c r="S217" i="2"/>
  <c r="R217" i="2"/>
  <c r="O217" i="2"/>
  <c r="N217" i="2"/>
  <c r="M217" i="2"/>
  <c r="L217" i="2"/>
  <c r="K217" i="2"/>
  <c r="J217" i="2"/>
  <c r="I217" i="2"/>
  <c r="H217" i="2"/>
  <c r="G217" i="2"/>
  <c r="F217" i="2"/>
  <c r="E217" i="2"/>
  <c r="D217" i="2"/>
  <c r="BI153" i="2"/>
  <c r="BI152" i="2"/>
  <c r="BI151" i="2"/>
  <c r="BI132" i="2"/>
  <c r="BI133" i="2"/>
  <c r="BI131" i="2"/>
  <c r="DL10" i="1"/>
  <c r="BF119" i="2"/>
  <c r="BF110" i="2"/>
  <c r="BF107" i="2"/>
  <c r="BF102" i="2"/>
  <c r="BF97" i="2"/>
  <c r="BF92" i="2"/>
  <c r="BF89" i="2"/>
  <c r="BF86" i="2"/>
  <c r="BF81" i="2"/>
  <c r="BF76" i="2"/>
  <c r="D214" i="2"/>
  <c r="D226" i="2"/>
  <c r="D215" i="2"/>
  <c r="BI121" i="2"/>
  <c r="BI128" i="2"/>
  <c r="BI123" i="2"/>
  <c r="BI129" i="2"/>
  <c r="BI112" i="2"/>
  <c r="BI111" i="2"/>
  <c r="BI106" i="2"/>
  <c r="BI104" i="2"/>
  <c r="BI80" i="2"/>
  <c r="BI78" i="2"/>
  <c r="BF53" i="2"/>
  <c r="BF60" i="2"/>
  <c r="BF47" i="2"/>
  <c r="BF34" i="2"/>
  <c r="BF20" i="2"/>
  <c r="BF48" i="2"/>
  <c r="DL63" i="1"/>
  <c r="DK213" i="1"/>
  <c r="DK211" i="1"/>
  <c r="DK111" i="1"/>
  <c r="DK108" i="1"/>
  <c r="R227" i="2"/>
  <c r="BF114" i="2"/>
  <c r="L216" i="2"/>
  <c r="BF61" i="2"/>
  <c r="BF35" i="2"/>
  <c r="BF64" i="2"/>
  <c r="BF62" i="2"/>
  <c r="BF57" i="2"/>
  <c r="BF51" i="2"/>
  <c r="BF50" i="2"/>
  <c r="BF49" i="2"/>
  <c r="BF46" i="2"/>
  <c r="BF45" i="2"/>
  <c r="BF44" i="2"/>
  <c r="BF38" i="2"/>
  <c r="BF36" i="2"/>
  <c r="BF32" i="2"/>
  <c r="BF31" i="2"/>
  <c r="BI126" i="2"/>
  <c r="BI75" i="2"/>
  <c r="BI87" i="2"/>
  <c r="BI150" i="2"/>
  <c r="BI73" i="2"/>
  <c r="BI83" i="2"/>
  <c r="BI99" i="2"/>
  <c r="BI109" i="2"/>
  <c r="BI108" i="2"/>
  <c r="BI101" i="2"/>
  <c r="DJ213" i="1"/>
  <c r="DJ211" i="1"/>
  <c r="DJ111" i="1"/>
  <c r="DJ108" i="1"/>
  <c r="DJ7" i="1" s="1"/>
  <c r="DI211" i="1"/>
  <c r="DI213" i="1"/>
  <c r="DI111" i="1"/>
  <c r="DI108" i="1"/>
  <c r="DH213" i="1"/>
  <c r="DH211" i="1"/>
  <c r="DH111" i="1"/>
  <c r="DH108" i="1"/>
  <c r="DH7" i="1" s="1"/>
  <c r="DG213" i="1"/>
  <c r="DG211" i="1"/>
  <c r="DG111" i="1"/>
  <c r="DG108" i="1"/>
  <c r="DF213" i="1"/>
  <c r="DF211" i="1"/>
  <c r="DF111" i="1"/>
  <c r="DF108" i="1"/>
  <c r="DF7" i="1" s="1"/>
  <c r="DE213" i="1"/>
  <c r="DE211" i="1"/>
  <c r="DE111" i="1"/>
  <c r="DE108" i="1"/>
  <c r="DD213" i="1"/>
  <c r="DD211" i="1"/>
  <c r="DD111" i="1"/>
  <c r="DD108" i="1"/>
  <c r="DC213" i="1"/>
  <c r="DC211" i="1"/>
  <c r="DC111" i="1"/>
  <c r="DC108" i="1"/>
  <c r="DB108" i="1"/>
  <c r="DB111" i="1"/>
  <c r="DB211" i="1"/>
  <c r="DB213" i="1"/>
  <c r="CM108" i="1"/>
  <c r="CM7" i="1" s="1"/>
  <c r="CM111" i="1"/>
  <c r="CN108" i="1"/>
  <c r="CN111" i="1"/>
  <c r="CO108" i="1"/>
  <c r="CO111" i="1"/>
  <c r="CP108" i="1"/>
  <c r="CP111" i="1"/>
  <c r="CQ108" i="1"/>
  <c r="CQ7" i="1" s="1"/>
  <c r="CQ111" i="1"/>
  <c r="CR108" i="1"/>
  <c r="CS108" i="1"/>
  <c r="CS111" i="1"/>
  <c r="CT108" i="1"/>
  <c r="CT111" i="1"/>
  <c r="CU108" i="1"/>
  <c r="CV108" i="1"/>
  <c r="CV7" i="1" s="1"/>
  <c r="CV111" i="1"/>
  <c r="CW108" i="1"/>
  <c r="CX108" i="1"/>
  <c r="CM211" i="1"/>
  <c r="CN211" i="1"/>
  <c r="CO211" i="1"/>
  <c r="CP211" i="1"/>
  <c r="CQ211" i="1"/>
  <c r="CR211" i="1"/>
  <c r="CS211" i="1"/>
  <c r="CT211" i="1"/>
  <c r="CU211" i="1"/>
  <c r="CV211" i="1"/>
  <c r="CW211" i="1"/>
  <c r="CX211" i="1"/>
  <c r="CM213" i="1"/>
  <c r="CN213" i="1"/>
  <c r="CO213" i="1"/>
  <c r="CP213" i="1"/>
  <c r="CQ213" i="1"/>
  <c r="CR213" i="1"/>
  <c r="CS213" i="1"/>
  <c r="CT213" i="1"/>
  <c r="CU213" i="1"/>
  <c r="CV213" i="1"/>
  <c r="CW213" i="1"/>
  <c r="CX213" i="1"/>
  <c r="CY214" i="1"/>
  <c r="CY212" i="1"/>
  <c r="CY167" i="1"/>
  <c r="CY109" i="1"/>
  <c r="CY10" i="1"/>
  <c r="CZ211" i="1"/>
  <c r="CZ213" i="1"/>
  <c r="CZ111" i="1"/>
  <c r="DA111" i="1"/>
  <c r="CZ108" i="1"/>
  <c r="DA108" i="1"/>
  <c r="DA213" i="1"/>
  <c r="DA211" i="1"/>
  <c r="CL214" i="1"/>
  <c r="CL212" i="1"/>
  <c r="CL109" i="1"/>
  <c r="CL10" i="1"/>
  <c r="CX112" i="1"/>
  <c r="CX220" i="1" s="1"/>
  <c r="CW112" i="1"/>
  <c r="CW220" i="1" s="1"/>
  <c r="CU112" i="1"/>
  <c r="CU220" i="1" s="1"/>
  <c r="CR112" i="1"/>
  <c r="CR220" i="1" s="1"/>
  <c r="BY213" i="1"/>
  <c r="BY211" i="1"/>
  <c r="BY111" i="1"/>
  <c r="BY108" i="1"/>
  <c r="BY10" i="1"/>
  <c r="CK213" i="1"/>
  <c r="CK211" i="1"/>
  <c r="CK111" i="1"/>
  <c r="CK108" i="1"/>
  <c r="CJ213" i="1"/>
  <c r="CJ211" i="1"/>
  <c r="CJ111" i="1"/>
  <c r="CJ108" i="1"/>
  <c r="CH213" i="1"/>
  <c r="CG213" i="1"/>
  <c r="CF213" i="1"/>
  <c r="CE213" i="1"/>
  <c r="CD213" i="1"/>
  <c r="CC213" i="1"/>
  <c r="CB213" i="1"/>
  <c r="CA213" i="1"/>
  <c r="BZ213" i="1"/>
  <c r="CI213" i="1"/>
  <c r="CI211" i="1"/>
  <c r="CH211" i="1"/>
  <c r="CG211" i="1"/>
  <c r="CF211" i="1"/>
  <c r="CE211" i="1"/>
  <c r="CD211" i="1"/>
  <c r="CC211" i="1"/>
  <c r="CB211" i="1"/>
  <c r="CA211" i="1"/>
  <c r="BZ211" i="1"/>
  <c r="CI108" i="1"/>
  <c r="CH108" i="1"/>
  <c r="CG108" i="1"/>
  <c r="CF108" i="1"/>
  <c r="CE108" i="1"/>
  <c r="CD108" i="1"/>
  <c r="CD7" i="1" s="1"/>
  <c r="CC108" i="1"/>
  <c r="CB108" i="1"/>
  <c r="CA108" i="1"/>
  <c r="BZ108" i="1"/>
  <c r="CI111" i="1"/>
  <c r="CH111" i="1"/>
  <c r="CG111" i="1"/>
  <c r="CF111" i="1"/>
  <c r="CE111" i="1"/>
  <c r="CD111" i="1"/>
  <c r="CB111" i="1"/>
  <c r="CA111" i="1"/>
  <c r="BZ111" i="1"/>
  <c r="CF55" i="1"/>
  <c r="CC112" i="1"/>
  <c r="CC220" i="1" s="1"/>
  <c r="BV113" i="1"/>
  <c r="BU113" i="1"/>
  <c r="BR113" i="1"/>
  <c r="BP113" i="1"/>
  <c r="BO113" i="1"/>
  <c r="BN113" i="1"/>
  <c r="BM113" i="1"/>
  <c r="BG113" i="1"/>
  <c r="BD113" i="1"/>
  <c r="BA113" i="1"/>
  <c r="AY113" i="1"/>
  <c r="AX113" i="1"/>
  <c r="AV113" i="1"/>
  <c r="AS113" i="1"/>
  <c r="AP113" i="1"/>
  <c r="AN113" i="1"/>
  <c r="AK113" i="1"/>
  <c r="AH113" i="1"/>
  <c r="AF113" i="1"/>
  <c r="AC113" i="1"/>
  <c r="Z113" i="1"/>
  <c r="M113" i="1"/>
  <c r="H113" i="1"/>
  <c r="E113" i="1"/>
  <c r="BF19" i="2"/>
  <c r="BG127" i="2" l="1"/>
  <c r="BG137" i="2"/>
  <c r="P228" i="2"/>
  <c r="Z218" i="2"/>
  <c r="BG148" i="2"/>
  <c r="BG71" i="2"/>
  <c r="BG107" i="2"/>
  <c r="R218" i="2"/>
  <c r="AP217" i="2"/>
  <c r="BG102" i="2"/>
  <c r="AR218" i="2"/>
  <c r="AC217" i="2"/>
  <c r="BF148" i="2"/>
  <c r="T218" i="2"/>
  <c r="AB218" i="2"/>
  <c r="AK218" i="2"/>
  <c r="BF127" i="2"/>
  <c r="BG76" i="2"/>
  <c r="BG110" i="2"/>
  <c r="BG92" i="2"/>
  <c r="BI92" i="2" s="1"/>
  <c r="BG97" i="2"/>
  <c r="BG19" i="2"/>
  <c r="AI218" i="2"/>
  <c r="BF71" i="2"/>
  <c r="BF174" i="2"/>
  <c r="D229" i="2"/>
  <c r="BF201" i="2"/>
  <c r="BF124" i="2"/>
  <c r="BG174" i="2"/>
  <c r="BI174" i="2" s="1"/>
  <c r="AP214" i="2"/>
  <c r="AH218" i="2"/>
  <c r="AX227" i="2"/>
  <c r="BA227" i="2"/>
  <c r="AV227" i="2"/>
  <c r="AU218" i="2"/>
  <c r="AR227" i="2"/>
  <c r="CY248" i="1"/>
  <c r="BI34" i="2"/>
  <c r="BI60" i="2"/>
  <c r="D225" i="2"/>
  <c r="M227" i="2"/>
  <c r="AT218" i="2"/>
  <c r="P217" i="2"/>
  <c r="U216" i="2"/>
  <c r="AL216" i="2"/>
  <c r="H226" i="2"/>
  <c r="Y226" i="2"/>
  <c r="AH226" i="2"/>
  <c r="S218" i="2"/>
  <c r="AA218" i="2"/>
  <c r="AJ218" i="2"/>
  <c r="W229" i="2"/>
  <c r="AN229" i="2"/>
  <c r="AT229" i="2"/>
  <c r="AV214" i="2"/>
  <c r="AV226" i="2"/>
  <c r="AV218" i="2"/>
  <c r="AS218" i="2"/>
  <c r="AM218" i="2"/>
  <c r="I227" i="2"/>
  <c r="P226" i="2"/>
  <c r="T227" i="2"/>
  <c r="AX216" i="2"/>
  <c r="AC228" i="2"/>
  <c r="AJ227" i="2"/>
  <c r="AP215" i="2"/>
  <c r="AP228" i="2"/>
  <c r="Q214" i="2"/>
  <c r="AL225" i="2"/>
  <c r="J215" i="2"/>
  <c r="S215" i="2"/>
  <c r="AA215" i="2"/>
  <c r="BF155" i="2"/>
  <c r="AB227" i="2"/>
  <c r="AL227" i="2"/>
  <c r="AG214" i="2"/>
  <c r="E226" i="2"/>
  <c r="J218" i="2"/>
  <c r="AY226" i="2"/>
  <c r="AY218" i="2"/>
  <c r="AQ217" i="2"/>
  <c r="BG217" i="2" s="1"/>
  <c r="T214" i="2"/>
  <c r="AD225" i="2"/>
  <c r="AD216" i="2"/>
  <c r="BF216" i="2" s="1"/>
  <c r="N216" i="2"/>
  <c r="AF216" i="2"/>
  <c r="U227" i="2"/>
  <c r="X215" i="2"/>
  <c r="L215" i="2"/>
  <c r="AH227" i="2"/>
  <c r="O216" i="2"/>
  <c r="AG216" i="2"/>
  <c r="H215" i="2"/>
  <c r="Q215" i="2"/>
  <c r="Y215" i="2"/>
  <c r="AH215" i="2"/>
  <c r="J226" i="2"/>
  <c r="S226" i="2"/>
  <c r="AA226" i="2"/>
  <c r="AJ226" i="2"/>
  <c r="N218" i="2"/>
  <c r="W218" i="2"/>
  <c r="K227" i="2"/>
  <c r="AB214" i="2"/>
  <c r="Y214" i="2"/>
  <c r="G216" i="2"/>
  <c r="W216" i="2"/>
  <c r="AN216" i="2"/>
  <c r="AA216" i="2"/>
  <c r="X227" i="2"/>
  <c r="Q216" i="2"/>
  <c r="AQ225" i="2"/>
  <c r="AV215" i="2"/>
  <c r="AZ218" i="2"/>
  <c r="BD219" i="2"/>
  <c r="BH219" i="2" s="1"/>
  <c r="BI141" i="2"/>
  <c r="BA229" i="2"/>
  <c r="Z216" i="2"/>
  <c r="AF227" i="2"/>
  <c r="S216" i="2"/>
  <c r="BI147" i="2"/>
  <c r="N226" i="2"/>
  <c r="AF226" i="2"/>
  <c r="AN226" i="2"/>
  <c r="T226" i="2"/>
  <c r="AE227" i="2"/>
  <c r="E229" i="2"/>
  <c r="M229" i="2"/>
  <c r="V229" i="2"/>
  <c r="AE229" i="2"/>
  <c r="AM229" i="2"/>
  <c r="R229" i="2"/>
  <c r="Z229" i="2"/>
  <c r="AI229" i="2"/>
  <c r="F218" i="2"/>
  <c r="BI139" i="2"/>
  <c r="AT227" i="2"/>
  <c r="AU227" i="2"/>
  <c r="AZ215" i="2"/>
  <c r="V218" i="2"/>
  <c r="AR226" i="2"/>
  <c r="AF218" i="2"/>
  <c r="AN218" i="2"/>
  <c r="AY229" i="2"/>
  <c r="R216" i="2"/>
  <c r="BI145" i="2"/>
  <c r="AP226" i="2"/>
  <c r="AC226" i="2"/>
  <c r="AI227" i="2"/>
  <c r="AD226" i="2"/>
  <c r="AE218" i="2"/>
  <c r="X218" i="2"/>
  <c r="AG218" i="2"/>
  <c r="AO218" i="2"/>
  <c r="K229" i="2"/>
  <c r="T229" i="2"/>
  <c r="AB229" i="2"/>
  <c r="G229" i="2"/>
  <c r="O229" i="2"/>
  <c r="X229" i="2"/>
  <c r="AG229" i="2"/>
  <c r="AO229" i="2"/>
  <c r="AR225" i="2"/>
  <c r="BI143" i="2"/>
  <c r="AX229" i="2"/>
  <c r="AH216" i="2"/>
  <c r="AT215" i="2"/>
  <c r="AX225" i="2"/>
  <c r="Y218" i="2"/>
  <c r="AS217" i="2"/>
  <c r="AS225" i="2"/>
  <c r="AU225" i="2"/>
  <c r="DC7" i="1"/>
  <c r="DE7" i="1"/>
  <c r="DK7" i="1"/>
  <c r="DR7" i="1"/>
  <c r="DM7" i="1"/>
  <c r="CP7" i="1"/>
  <c r="BB212" i="2"/>
  <c r="BB211" i="2" s="1"/>
  <c r="BB219" i="2" s="1"/>
  <c r="DD7" i="1"/>
  <c r="DI7" i="1"/>
  <c r="CG7" i="1"/>
  <c r="CO7" i="1"/>
  <c r="DB7" i="1"/>
  <c r="CH7" i="1"/>
  <c r="DG7" i="1"/>
  <c r="CL224" i="1"/>
  <c r="CL280" i="1" s="1"/>
  <c r="DL62" i="1"/>
  <c r="DL237" i="1"/>
  <c r="CF9" i="1"/>
  <c r="CF7" i="1" s="1"/>
  <c r="CF227" i="1"/>
  <c r="CJ7" i="1"/>
  <c r="BY224" i="1"/>
  <c r="BY280" i="1" s="1"/>
  <c r="BY9" i="1"/>
  <c r="BY7" i="1" s="1"/>
  <c r="CX276" i="1"/>
  <c r="CX217" i="1"/>
  <c r="CZ7" i="1"/>
  <c r="CT7" i="1"/>
  <c r="DQ276" i="1"/>
  <c r="DQ217" i="1"/>
  <c r="DQ242" i="1" s="1"/>
  <c r="BZ7" i="1"/>
  <c r="CS7" i="1"/>
  <c r="CI7" i="1"/>
  <c r="CB7" i="1"/>
  <c r="CK7" i="1"/>
  <c r="DW7" i="1"/>
  <c r="CR276" i="1"/>
  <c r="CR217" i="1"/>
  <c r="CY9" i="1"/>
  <c r="CY224" i="1"/>
  <c r="CY280" i="1" s="1"/>
  <c r="DL224" i="1"/>
  <c r="DL9" i="1"/>
  <c r="DN276" i="1"/>
  <c r="DN217" i="1"/>
  <c r="DO276" i="1"/>
  <c r="DO217" i="1"/>
  <c r="DU276" i="1"/>
  <c r="DU217" i="1"/>
  <c r="DP220" i="1"/>
  <c r="CA7" i="1"/>
  <c r="CU276" i="1"/>
  <c r="CU217" i="1"/>
  <c r="DP7" i="1"/>
  <c r="CN7" i="1"/>
  <c r="CC276" i="1"/>
  <c r="CC217" i="1"/>
  <c r="CE7" i="1"/>
  <c r="CW276" i="1"/>
  <c r="CW217" i="1"/>
  <c r="CW242" i="1" s="1"/>
  <c r="CW243" i="1" s="1"/>
  <c r="DA7" i="1"/>
  <c r="CY265" i="1"/>
  <c r="CY258" i="1" s="1"/>
  <c r="CY166" i="1"/>
  <c r="DX286" i="1"/>
  <c r="BG17" i="2"/>
  <c r="BG37" i="2"/>
  <c r="CW111" i="1"/>
  <c r="CW7" i="1" s="1"/>
  <c r="DO111" i="1"/>
  <c r="DO7" i="1" s="1"/>
  <c r="BX113" i="1"/>
  <c r="P113" i="1"/>
  <c r="X113" i="1"/>
  <c r="BX270" i="1"/>
  <c r="BX271" i="1" s="1"/>
  <c r="K113" i="1"/>
  <c r="DX270" i="1"/>
  <c r="DX271" i="1" s="1"/>
  <c r="AA113" i="1"/>
  <c r="CU111" i="1"/>
  <c r="CU7" i="1" s="1"/>
  <c r="DE113" i="1"/>
  <c r="BF18" i="2"/>
  <c r="DL213" i="1"/>
  <c r="CY213" i="1"/>
  <c r="CW113" i="1"/>
  <c r="DL111" i="1"/>
  <c r="CY211" i="1"/>
  <c r="AK242" i="1"/>
  <c r="AK243" i="1" s="1"/>
  <c r="DE242" i="1"/>
  <c r="DE243" i="1" s="1"/>
  <c r="DJ270" i="1"/>
  <c r="DJ271" i="1" s="1"/>
  <c r="CL213" i="1"/>
  <c r="CR111" i="1"/>
  <c r="CR7" i="1" s="1"/>
  <c r="CY108" i="1"/>
  <c r="DL211" i="1"/>
  <c r="BF22" i="2"/>
  <c r="BF33" i="2"/>
  <c r="CL108" i="1"/>
  <c r="CT242" i="1"/>
  <c r="CT243" i="1" s="1"/>
  <c r="E286" i="1"/>
  <c r="DC242" i="1"/>
  <c r="DC243" i="1" s="1"/>
  <c r="CL211" i="1"/>
  <c r="CK113" i="1"/>
  <c r="DD113" i="1"/>
  <c r="CB270" i="1"/>
  <c r="CB271" i="1" s="1"/>
  <c r="CC113" i="1"/>
  <c r="CF113" i="1"/>
  <c r="DC113" i="1"/>
  <c r="DL108" i="1"/>
  <c r="BG20" i="2"/>
  <c r="DN111" i="1"/>
  <c r="DN7" i="1" s="1"/>
  <c r="DI270" i="1"/>
  <c r="DI271" i="1" s="1"/>
  <c r="DP113" i="1"/>
  <c r="DT113" i="1"/>
  <c r="BG21" i="2"/>
  <c r="BB270" i="1"/>
  <c r="BB271" i="1" s="1"/>
  <c r="U270" i="1"/>
  <c r="U271" i="1" s="1"/>
  <c r="AW242" i="1"/>
  <c r="AW243" i="1" s="1"/>
  <c r="Q270" i="1"/>
  <c r="Q271" i="1" s="1"/>
  <c r="BI270" i="1"/>
  <c r="BI271" i="1" s="1"/>
  <c r="S270" i="1"/>
  <c r="S271" i="1" s="1"/>
  <c r="DQ113" i="1"/>
  <c r="K242" i="1"/>
  <c r="K243" i="1" s="1"/>
  <c r="Z270" i="1"/>
  <c r="Z271" i="1" s="1"/>
  <c r="AH270" i="1"/>
  <c r="AH271" i="1" s="1"/>
  <c r="DV113" i="1"/>
  <c r="BW270" i="1"/>
  <c r="BW271" i="1" s="1"/>
  <c r="BB223" i="2"/>
  <c r="BB222" i="2" s="1"/>
  <c r="BB230" i="2" s="1"/>
  <c r="BJ242" i="1"/>
  <c r="BJ243" i="1" s="1"/>
  <c r="AI270" i="1"/>
  <c r="AI271" i="1" s="1"/>
  <c r="BD270" i="1"/>
  <c r="BD271" i="1" s="1"/>
  <c r="G270" i="1"/>
  <c r="G271" i="1" s="1"/>
  <c r="AQ270" i="1"/>
  <c r="AQ271" i="1" s="1"/>
  <c r="T242" i="1"/>
  <c r="T243" i="1" s="1"/>
  <c r="CA270" i="1"/>
  <c r="CA271" i="1" s="1"/>
  <c r="CT270" i="1"/>
  <c r="CT271" i="1" s="1"/>
  <c r="BF17" i="2"/>
  <c r="BG51" i="2"/>
  <c r="CL55" i="1"/>
  <c r="CL227" i="1" s="1"/>
  <c r="CL283" i="1" s="1"/>
  <c r="U113" i="1"/>
  <c r="DC270" i="1"/>
  <c r="DC271" i="1" s="1"/>
  <c r="BC242" i="1"/>
  <c r="BC243" i="1" s="1"/>
  <c r="CY112" i="1"/>
  <c r="CY220" i="1" s="1"/>
  <c r="CY276" i="1" s="1"/>
  <c r="CL112" i="1"/>
  <c r="CL220" i="1" s="1"/>
  <c r="CL276" i="1" s="1"/>
  <c r="CD113" i="1"/>
  <c r="CJ242" i="1"/>
  <c r="CJ243" i="1" s="1"/>
  <c r="CH270" i="1"/>
  <c r="CH271" i="1" s="1"/>
  <c r="BF58" i="2"/>
  <c r="DF270" i="1"/>
  <c r="DF271" i="1" s="1"/>
  <c r="DQ111" i="1"/>
  <c r="DQ7" i="1" s="1"/>
  <c r="BI113" i="1"/>
  <c r="CC111" i="1"/>
  <c r="CL111" i="1" s="1"/>
  <c r="CD242" i="1"/>
  <c r="CD243" i="1" s="1"/>
  <c r="CX111" i="1"/>
  <c r="CX7" i="1" s="1"/>
  <c r="CU113" i="1"/>
  <c r="CM113" i="1"/>
  <c r="BG24" i="2"/>
  <c r="DS113" i="1"/>
  <c r="I113" i="1"/>
  <c r="DF242" i="1"/>
  <c r="DF243" i="1" s="1"/>
  <c r="CE270" i="1"/>
  <c r="CE271" i="1" s="1"/>
  <c r="CH242" i="1"/>
  <c r="CH243" i="1" s="1"/>
  <c r="DR270" i="1"/>
  <c r="DR271" i="1" s="1"/>
  <c r="CT113" i="1"/>
  <c r="BG31" i="2"/>
  <c r="BF21" i="2"/>
  <c r="DK113" i="1"/>
  <c r="F242" i="1"/>
  <c r="F243" i="1" s="1"/>
  <c r="AB242" i="1"/>
  <c r="AB243" i="1" s="1"/>
  <c r="BF24" i="2"/>
  <c r="DR113" i="1"/>
  <c r="BD286" i="1"/>
  <c r="AT242" i="1"/>
  <c r="AT243" i="1" s="1"/>
  <c r="O242" i="1"/>
  <c r="O243" i="1" s="1"/>
  <c r="DM113" i="1"/>
  <c r="CH113" i="1"/>
  <c r="CZ113" i="1"/>
  <c r="BM242" i="1"/>
  <c r="BM243" i="1" s="1"/>
  <c r="Q113" i="1"/>
  <c r="AO113" i="1"/>
  <c r="CV113" i="1"/>
  <c r="DN113" i="1"/>
  <c r="BO270" i="1"/>
  <c r="BO271" i="1" s="1"/>
  <c r="J113" i="1"/>
  <c r="R113" i="1"/>
  <c r="BF113" i="1"/>
  <c r="BW113" i="1"/>
  <c r="CO113" i="1"/>
  <c r="DF113" i="1"/>
  <c r="DO113" i="1"/>
  <c r="BI242" i="1"/>
  <c r="BI243" i="1" s="1"/>
  <c r="AM270" i="1"/>
  <c r="AM271" i="1" s="1"/>
  <c r="AS270" i="1"/>
  <c r="AS271" i="1" s="1"/>
  <c r="D270" i="1"/>
  <c r="D271" i="1" s="1"/>
  <c r="AC270" i="1"/>
  <c r="AC271" i="1" s="1"/>
  <c r="S113" i="1"/>
  <c r="AI113" i="1"/>
  <c r="AQ113" i="1"/>
  <c r="H242" i="1"/>
  <c r="H243" i="1" s="1"/>
  <c r="BW242" i="1"/>
  <c r="BW243" i="1" s="1"/>
  <c r="W270" i="1"/>
  <c r="W271" i="1" s="1"/>
  <c r="D113" i="1"/>
  <c r="L113" i="1"/>
  <c r="T113" i="1"/>
  <c r="AB113" i="1"/>
  <c r="AJ113" i="1"/>
  <c r="AR113" i="1"/>
  <c r="AZ113" i="1"/>
  <c r="BH113" i="1"/>
  <c r="BQ113" i="1"/>
  <c r="BZ113" i="1"/>
  <c r="CQ113" i="1"/>
  <c r="DH113" i="1"/>
  <c r="BG242" i="1"/>
  <c r="BG243" i="1" s="1"/>
  <c r="AY242" i="1"/>
  <c r="AY243" i="1" s="1"/>
  <c r="AE270" i="1"/>
  <c r="AE271" i="1" s="1"/>
  <c r="BC270" i="1"/>
  <c r="BC271" i="1" s="1"/>
  <c r="G113" i="1"/>
  <c r="O113" i="1"/>
  <c r="W113" i="1"/>
  <c r="AE113" i="1"/>
  <c r="AM113" i="1"/>
  <c r="AU113" i="1"/>
  <c r="BC113" i="1"/>
  <c r="BK113" i="1"/>
  <c r="BT113" i="1"/>
  <c r="AX270" i="1"/>
  <c r="AX271" i="1" s="1"/>
  <c r="DU111" i="1"/>
  <c r="DU7" i="1" s="1"/>
  <c r="Y113" i="1"/>
  <c r="AG113" i="1"/>
  <c r="AW113" i="1"/>
  <c r="BE113" i="1"/>
  <c r="CE113" i="1"/>
  <c r="CN113" i="1"/>
  <c r="CA113" i="1"/>
  <c r="CI113" i="1"/>
  <c r="CR113" i="1"/>
  <c r="DA113" i="1"/>
  <c r="DI113" i="1"/>
  <c r="DW113" i="1"/>
  <c r="F113" i="1"/>
  <c r="N113" i="1"/>
  <c r="V113" i="1"/>
  <c r="AD113" i="1"/>
  <c r="AL113" i="1"/>
  <c r="AT113" i="1"/>
  <c r="BB113" i="1"/>
  <c r="BJ113" i="1"/>
  <c r="BS113" i="1"/>
  <c r="CB113" i="1"/>
  <c r="CJ113" i="1"/>
  <c r="CS113" i="1"/>
  <c r="DB113" i="1"/>
  <c r="DJ113" i="1"/>
  <c r="DU113" i="1"/>
  <c r="CG113" i="1"/>
  <c r="CP113" i="1"/>
  <c r="CX113" i="1"/>
  <c r="DG113" i="1"/>
  <c r="DL258" i="1"/>
  <c r="CL258" i="1"/>
  <c r="X216" i="2"/>
  <c r="D227" i="2"/>
  <c r="L227" i="2"/>
  <c r="Y216" i="2"/>
  <c r="AL229" i="2"/>
  <c r="H229" i="2"/>
  <c r="AH229" i="2"/>
  <c r="AR229" i="2"/>
  <c r="AS215" i="2"/>
  <c r="AT226" i="2"/>
  <c r="U214" i="2"/>
  <c r="L226" i="2"/>
  <c r="AW214" i="2"/>
  <c r="AY214" i="2"/>
  <c r="AM227" i="2"/>
  <c r="H214" i="2"/>
  <c r="E214" i="2"/>
  <c r="M214" i="2"/>
  <c r="U225" i="2"/>
  <c r="G215" i="2"/>
  <c r="O215" i="2"/>
  <c r="AK215" i="2"/>
  <c r="V226" i="2"/>
  <c r="AE226" i="2"/>
  <c r="I216" i="2"/>
  <c r="AG227" i="2"/>
  <c r="AW218" i="2"/>
  <c r="AX215" i="2"/>
  <c r="AZ226" i="2"/>
  <c r="AO225" i="2"/>
  <c r="AG215" i="2"/>
  <c r="AL215" i="2"/>
  <c r="AJ216" i="2"/>
  <c r="R215" i="2"/>
  <c r="E215" i="2"/>
  <c r="V215" i="2"/>
  <c r="G226" i="2"/>
  <c r="X226" i="2"/>
  <c r="AG226" i="2"/>
  <c r="K216" i="2"/>
  <c r="AK216" i="2"/>
  <c r="AO227" i="2"/>
  <c r="AZ225" i="2"/>
  <c r="AO215" i="2"/>
  <c r="AK214" i="2"/>
  <c r="G225" i="2"/>
  <c r="AG225" i="2"/>
  <c r="AI215" i="2"/>
  <c r="K226" i="2"/>
  <c r="AB226" i="2"/>
  <c r="J229" i="2"/>
  <c r="S229" i="2"/>
  <c r="AA229" i="2"/>
  <c r="AJ229" i="2"/>
  <c r="N229" i="2"/>
  <c r="AF229" i="2"/>
  <c r="AU214" i="2"/>
  <c r="AU226" i="2"/>
  <c r="AW215" i="2"/>
  <c r="AZ229" i="2"/>
  <c r="AZ227" i="2"/>
  <c r="AN227" i="2"/>
  <c r="AS229" i="2"/>
  <c r="AW229" i="2"/>
  <c r="Q229" i="2"/>
  <c r="AT225" i="2"/>
  <c r="AW225" i="2"/>
  <c r="AY215" i="2"/>
  <c r="AE215" i="2"/>
  <c r="V227" i="2"/>
  <c r="AQ215" i="2"/>
  <c r="AR216" i="2"/>
  <c r="AV225" i="2"/>
  <c r="G214" i="2"/>
  <c r="K225" i="2"/>
  <c r="AK225" i="2"/>
  <c r="AM215" i="2"/>
  <c r="O226" i="2"/>
  <c r="Q217" i="2"/>
  <c r="AQ228" i="2"/>
  <c r="BG228" i="2" s="1"/>
  <c r="AU229" i="2"/>
  <c r="H218" i="2"/>
  <c r="AZ214" i="2"/>
  <c r="AD215" i="2"/>
  <c r="F229" i="2"/>
  <c r="I218" i="2"/>
  <c r="AO216" i="2"/>
  <c r="AU216" i="2"/>
  <c r="AY227" i="2"/>
  <c r="AZ216" i="2"/>
  <c r="AH214" i="2"/>
  <c r="G227" i="2"/>
  <c r="L214" i="2"/>
  <c r="AL214" i="2"/>
  <c r="I214" i="2"/>
  <c r="R214" i="2"/>
  <c r="Z214" i="2"/>
  <c r="F214" i="2"/>
  <c r="N214" i="2"/>
  <c r="W214" i="2"/>
  <c r="AF214" i="2"/>
  <c r="AN214" i="2"/>
  <c r="H225" i="2"/>
  <c r="Y225" i="2"/>
  <c r="AH225" i="2"/>
  <c r="E225" i="2"/>
  <c r="M225" i="2"/>
  <c r="V225" i="2"/>
  <c r="AE225" i="2"/>
  <c r="AM225" i="2"/>
  <c r="J225" i="2"/>
  <c r="S225" i="2"/>
  <c r="AJ225" i="2"/>
  <c r="K215" i="2"/>
  <c r="T215" i="2"/>
  <c r="AJ215" i="2"/>
  <c r="U226" i="2"/>
  <c r="AL226" i="2"/>
  <c r="I226" i="2"/>
  <c r="Z226" i="2"/>
  <c r="V216" i="2"/>
  <c r="AM216" i="2"/>
  <c r="J227" i="2"/>
  <c r="AX214" i="2"/>
  <c r="AX226" i="2"/>
  <c r="AY216" i="2"/>
  <c r="H216" i="2"/>
  <c r="F227" i="2"/>
  <c r="O225" i="2"/>
  <c r="AF215" i="2"/>
  <c r="BI119" i="2"/>
  <c r="N227" i="2"/>
  <c r="Z227" i="2"/>
  <c r="V214" i="2"/>
  <c r="AE214" i="2"/>
  <c r="AM214" i="2"/>
  <c r="AA214" i="2"/>
  <c r="I225" i="2"/>
  <c r="R225" i="2"/>
  <c r="Z225" i="2"/>
  <c r="AI225" i="2"/>
  <c r="F225" i="2"/>
  <c r="N225" i="2"/>
  <c r="W225" i="2"/>
  <c r="AF225" i="2"/>
  <c r="T225" i="2"/>
  <c r="U215" i="2"/>
  <c r="AB215" i="2"/>
  <c r="M226" i="2"/>
  <c r="AM226" i="2"/>
  <c r="Y229" i="2"/>
  <c r="L229" i="2"/>
  <c r="U229" i="2"/>
  <c r="K218" i="2"/>
  <c r="BI127" i="2"/>
  <c r="AR214" i="2"/>
  <c r="AS214" i="2"/>
  <c r="AT214" i="2"/>
  <c r="BA226" i="2"/>
  <c r="K214" i="2"/>
  <c r="X225" i="2"/>
  <c r="N215" i="2"/>
  <c r="W215" i="2"/>
  <c r="AN215" i="2"/>
  <c r="AD217" i="2"/>
  <c r="BF217" i="2" s="1"/>
  <c r="BI156" i="2"/>
  <c r="BA218" i="2"/>
  <c r="D216" i="2"/>
  <c r="D213" i="2" s="1"/>
  <c r="J216" i="2"/>
  <c r="O227" i="2"/>
  <c r="L225" i="2"/>
  <c r="M215" i="2"/>
  <c r="I215" i="2"/>
  <c r="F226" i="2"/>
  <c r="W226" i="2"/>
  <c r="AK226" i="2"/>
  <c r="O218" i="2"/>
  <c r="AV216" i="2"/>
  <c r="AV229" i="2"/>
  <c r="AW226" i="2"/>
  <c r="AY225" i="2"/>
  <c r="P215" i="2"/>
  <c r="DX287" i="1"/>
  <c r="AQ214" i="2"/>
  <c r="AI216" i="2"/>
  <c r="F216" i="2"/>
  <c r="W227" i="2"/>
  <c r="AD214" i="2"/>
  <c r="Q225" i="2"/>
  <c r="E227" i="2"/>
  <c r="AE216" i="2"/>
  <c r="AQ226" i="2"/>
  <c r="T216" i="2"/>
  <c r="Q227" i="2"/>
  <c r="Y227" i="2"/>
  <c r="AA225" i="2"/>
  <c r="G218" i="2"/>
  <c r="O214" i="2"/>
  <c r="X214" i="2"/>
  <c r="AO214" i="2"/>
  <c r="AB225" i="2"/>
  <c r="F215" i="2"/>
  <c r="AD228" i="2"/>
  <c r="BF228" i="2" s="1"/>
  <c r="BI86" i="2"/>
  <c r="Q228" i="2"/>
  <c r="M216" i="2"/>
  <c r="H227" i="2"/>
  <c r="AA227" i="2"/>
  <c r="AI226" i="2"/>
  <c r="AB216" i="2"/>
  <c r="AK227" i="2"/>
  <c r="AI214" i="2"/>
  <c r="AW216" i="2"/>
  <c r="E216" i="2"/>
  <c r="S227" i="2"/>
  <c r="J214" i="2"/>
  <c r="S214" i="2"/>
  <c r="AJ214" i="2"/>
  <c r="AN225" i="2"/>
  <c r="Q226" i="2"/>
  <c r="AO226" i="2"/>
  <c r="BI124" i="2"/>
  <c r="Z215" i="2"/>
  <c r="R226" i="2"/>
  <c r="AK229" i="2"/>
  <c r="AQ216" i="2"/>
  <c r="BG216" i="2" s="1"/>
  <c r="BA215" i="2"/>
  <c r="AR215" i="2"/>
  <c r="AS227" i="2"/>
  <c r="AP218" i="2"/>
  <c r="L218" i="2"/>
  <c r="I229" i="2"/>
  <c r="AQ227" i="2"/>
  <c r="BG227" i="2" s="1"/>
  <c r="BF182" i="2"/>
  <c r="AD227" i="2"/>
  <c r="BA216" i="2"/>
  <c r="AC218" i="2"/>
  <c r="BA217" i="2"/>
  <c r="BA225" i="2"/>
  <c r="BA214" i="2"/>
  <c r="BF225" i="2" l="1"/>
  <c r="AA213" i="2"/>
  <c r="BG214" i="2"/>
  <c r="BF215" i="2"/>
  <c r="BG215" i="2"/>
  <c r="BI215" i="2" s="1"/>
  <c r="BG226" i="2"/>
  <c r="D224" i="2"/>
  <c r="AC225" i="2"/>
  <c r="AJ224" i="2"/>
  <c r="AU213" i="2"/>
  <c r="BF214" i="2"/>
  <c r="BG155" i="2"/>
  <c r="BG225" i="2"/>
  <c r="BF227" i="2"/>
  <c r="BG56" i="2"/>
  <c r="P214" i="2"/>
  <c r="BG182" i="2"/>
  <c r="BF43" i="2"/>
  <c r="BF226" i="2"/>
  <c r="AY213" i="2"/>
  <c r="BI216" i="2"/>
  <c r="L213" i="2"/>
  <c r="P225" i="2"/>
  <c r="Y224" i="2"/>
  <c r="AV224" i="2"/>
  <c r="AP225" i="2"/>
  <c r="AC215" i="2"/>
  <c r="G224" i="2"/>
  <c r="AX213" i="2"/>
  <c r="AL224" i="2"/>
  <c r="G213" i="2"/>
  <c r="AZ224" i="2"/>
  <c r="R224" i="2"/>
  <c r="AU224" i="2"/>
  <c r="AH224" i="2"/>
  <c r="AC214" i="2"/>
  <c r="AR224" i="2"/>
  <c r="E224" i="2"/>
  <c r="H224" i="2"/>
  <c r="R213" i="2"/>
  <c r="AG213" i="2"/>
  <c r="AX224" i="2"/>
  <c r="AD218" i="2"/>
  <c r="BF218" i="2" s="1"/>
  <c r="U213" i="2"/>
  <c r="E213" i="2"/>
  <c r="AP227" i="2"/>
  <c r="O213" i="2"/>
  <c r="AV213" i="2"/>
  <c r="Y213" i="2"/>
  <c r="AB224" i="2"/>
  <c r="X213" i="2"/>
  <c r="BC216" i="2"/>
  <c r="BC217" i="2"/>
  <c r="AH213" i="2"/>
  <c r="AO224" i="2"/>
  <c r="AT213" i="2"/>
  <c r="AN224" i="2"/>
  <c r="K224" i="2"/>
  <c r="BC225" i="2"/>
  <c r="BF56" i="2"/>
  <c r="BF30" i="2"/>
  <c r="BC228" i="2"/>
  <c r="X224" i="2"/>
  <c r="AF224" i="2"/>
  <c r="AF213" i="2"/>
  <c r="S224" i="2"/>
  <c r="AO213" i="2"/>
  <c r="P227" i="2"/>
  <c r="P216" i="2"/>
  <c r="AG224" i="2"/>
  <c r="BI81" i="2"/>
  <c r="U224" i="2"/>
  <c r="AS224" i="2"/>
  <c r="AS213" i="2"/>
  <c r="N224" i="2"/>
  <c r="BI89" i="2"/>
  <c r="M213" i="2"/>
  <c r="BC214" i="2"/>
  <c r="BA224" i="2"/>
  <c r="BC226" i="2"/>
  <c r="BC215" i="2"/>
  <c r="AQ224" i="2"/>
  <c r="BC227" i="2"/>
  <c r="S213" i="2"/>
  <c r="F213" i="2"/>
  <c r="AA224" i="2"/>
  <c r="Q213" i="2"/>
  <c r="T224" i="2"/>
  <c r="I224" i="2"/>
  <c r="H213" i="2"/>
  <c r="AE224" i="2"/>
  <c r="AL213" i="2"/>
  <c r="AW213" i="2"/>
  <c r="V212" i="2"/>
  <c r="V211" i="2" s="1"/>
  <c r="X212" i="2"/>
  <c r="X211" i="2" s="1"/>
  <c r="E212" i="2"/>
  <c r="E211" i="2" s="1"/>
  <c r="E219" i="2" s="1"/>
  <c r="T212" i="2"/>
  <c r="T211" i="2" s="1"/>
  <c r="R212" i="2"/>
  <c r="R211" i="2" s="1"/>
  <c r="I212" i="2"/>
  <c r="I211" i="2" s="1"/>
  <c r="H212" i="2"/>
  <c r="H211" i="2" s="1"/>
  <c r="AV212" i="2"/>
  <c r="AV211" i="2" s="1"/>
  <c r="DQ243" i="1"/>
  <c r="G212" i="2"/>
  <c r="G211" i="2" s="1"/>
  <c r="AJ212" i="2"/>
  <c r="AJ211" i="2" s="1"/>
  <c r="S212" i="2"/>
  <c r="S211" i="2" s="1"/>
  <c r="S219" i="2" s="1"/>
  <c r="AZ212" i="2"/>
  <c r="AZ211" i="2" s="1"/>
  <c r="AU212" i="2"/>
  <c r="AU211" i="2" s="1"/>
  <c r="AL212" i="2"/>
  <c r="AL211" i="2" s="1"/>
  <c r="M212" i="2"/>
  <c r="M211" i="2" s="1"/>
  <c r="DL7" i="1"/>
  <c r="L212" i="2"/>
  <c r="L211" i="2" s="1"/>
  <c r="F223" i="2"/>
  <c r="F222" i="2" s="1"/>
  <c r="Z212" i="2"/>
  <c r="Z211" i="2" s="1"/>
  <c r="BG43" i="2"/>
  <c r="DP276" i="1"/>
  <c r="DP286" i="1" s="1"/>
  <c r="DP287" i="1" s="1"/>
  <c r="DP217" i="1"/>
  <c r="DP242" i="1" s="1"/>
  <c r="DP243" i="1" s="1"/>
  <c r="DL280" i="1"/>
  <c r="BG30" i="2"/>
  <c r="AB212" i="2"/>
  <c r="AB211" i="2" s="1"/>
  <c r="AE212" i="2"/>
  <c r="AE211" i="2" s="1"/>
  <c r="AK212" i="2"/>
  <c r="AK211" i="2" s="1"/>
  <c r="AT212" i="2"/>
  <c r="AT211" i="2" s="1"/>
  <c r="CC7" i="1"/>
  <c r="CF283" i="1"/>
  <c r="CF286" i="1" s="1"/>
  <c r="CF217" i="1"/>
  <c r="CF242" i="1" s="1"/>
  <c r="CF243" i="1" s="1"/>
  <c r="CL9" i="1"/>
  <c r="CL7" i="1" s="1"/>
  <c r="K212" i="2"/>
  <c r="K211" i="2" s="1"/>
  <c r="V223" i="2"/>
  <c r="V222" i="2" s="1"/>
  <c r="AI223" i="2"/>
  <c r="AI222" i="2" s="1"/>
  <c r="BI286" i="1"/>
  <c r="DG286" i="1"/>
  <c r="BQ286" i="1"/>
  <c r="BQ287" i="1" s="1"/>
  <c r="BW286" i="1"/>
  <c r="BW287" i="1" s="1"/>
  <c r="DQ286" i="1"/>
  <c r="DQ287" i="1" s="1"/>
  <c r="DD286" i="1"/>
  <c r="DD287" i="1" s="1"/>
  <c r="AE286" i="1"/>
  <c r="AE287" i="1" s="1"/>
  <c r="BS286" i="1"/>
  <c r="BS287" i="1" s="1"/>
  <c r="CO286" i="1"/>
  <c r="BB286" i="1"/>
  <c r="BB287" i="1" s="1"/>
  <c r="CG286" i="1"/>
  <c r="CG287" i="1" s="1"/>
  <c r="G286" i="1"/>
  <c r="G287" i="1" s="1"/>
  <c r="BH286" i="1"/>
  <c r="BH287" i="1" s="1"/>
  <c r="BA286" i="1"/>
  <c r="BA287" i="1" s="1"/>
  <c r="BF286" i="1"/>
  <c r="BF287" i="1" s="1"/>
  <c r="L286" i="1"/>
  <c r="L287" i="1" s="1"/>
  <c r="BT286" i="1"/>
  <c r="BT287" i="1" s="1"/>
  <c r="DR286" i="1"/>
  <c r="DR287" i="1" s="1"/>
  <c r="AY286" i="1"/>
  <c r="AY287" i="1" s="1"/>
  <c r="AJ286" i="1"/>
  <c r="AJ287" i="1" s="1"/>
  <c r="X286" i="1"/>
  <c r="X287" i="1" s="1"/>
  <c r="BK286" i="1"/>
  <c r="BK287" i="1" s="1"/>
  <c r="CV286" i="1"/>
  <c r="CV287" i="1" s="1"/>
  <c r="F286" i="1"/>
  <c r="F287" i="1" s="1"/>
  <c r="AZ286" i="1"/>
  <c r="CJ286" i="1"/>
  <c r="CJ287" i="1" s="1"/>
  <c r="AU286" i="1"/>
  <c r="AU287" i="1" s="1"/>
  <c r="CW286" i="1"/>
  <c r="CW287" i="1" s="1"/>
  <c r="BN286" i="1"/>
  <c r="BN287" i="1" s="1"/>
  <c r="Y286" i="1"/>
  <c r="Y287" i="1" s="1"/>
  <c r="BG286" i="1"/>
  <c r="BG287" i="1" s="1"/>
  <c r="DA286" i="1"/>
  <c r="DA287" i="1" s="1"/>
  <c r="BR286" i="1"/>
  <c r="BR287" i="1" s="1"/>
  <c r="CC286" i="1"/>
  <c r="DW286" i="1"/>
  <c r="DW287" i="1" s="1"/>
  <c r="BZ286" i="1"/>
  <c r="BZ287" i="1" s="1"/>
  <c r="CP286" i="1"/>
  <c r="CP287" i="1" s="1"/>
  <c r="AI286" i="1"/>
  <c r="AI287" i="1" s="1"/>
  <c r="AT286" i="1"/>
  <c r="AT287" i="1" s="1"/>
  <c r="CX286" i="1"/>
  <c r="Q286" i="1"/>
  <c r="Q287" i="1" s="1"/>
  <c r="AH286" i="1"/>
  <c r="AH287" i="1" s="1"/>
  <c r="J286" i="1"/>
  <c r="J287" i="1" s="1"/>
  <c r="AS286" i="1"/>
  <c r="AS287" i="1" s="1"/>
  <c r="CN286" i="1"/>
  <c r="CN287" i="1" s="1"/>
  <c r="M286" i="1"/>
  <c r="M287" i="1" s="1"/>
  <c r="DT286" i="1"/>
  <c r="DT287" i="1" s="1"/>
  <c r="H286" i="1"/>
  <c r="H287" i="1" s="1"/>
  <c r="AF286" i="1"/>
  <c r="AF287" i="1" s="1"/>
  <c r="DH286" i="1"/>
  <c r="DH287" i="1" s="1"/>
  <c r="AW286" i="1"/>
  <c r="AW287" i="1" s="1"/>
  <c r="AK286" i="1"/>
  <c r="AK287" i="1" s="1"/>
  <c r="R286" i="1"/>
  <c r="R287" i="1" s="1"/>
  <c r="AQ286" i="1"/>
  <c r="AQ287" i="1" s="1"/>
  <c r="AC286" i="1"/>
  <c r="AC287" i="1" s="1"/>
  <c r="DS286" i="1"/>
  <c r="DS287" i="1" s="1"/>
  <c r="CE286" i="1"/>
  <c r="CE287" i="1" s="1"/>
  <c r="CK286" i="1"/>
  <c r="CK287" i="1" s="1"/>
  <c r="CS286" i="1"/>
  <c r="CS287" i="1" s="1"/>
  <c r="CR286" i="1"/>
  <c r="CR287" i="1" s="1"/>
  <c r="BO286" i="1"/>
  <c r="BO287" i="1" s="1"/>
  <c r="AD286" i="1"/>
  <c r="AD287" i="1" s="1"/>
  <c r="DO286" i="1"/>
  <c r="DO287" i="1" s="1"/>
  <c r="DC286" i="1"/>
  <c r="DC287" i="1" s="1"/>
  <c r="P286" i="1"/>
  <c r="P287" i="1" s="1"/>
  <c r="AV286" i="1"/>
  <c r="AV287" i="1" s="1"/>
  <c r="CD286" i="1"/>
  <c r="CD287" i="1" s="1"/>
  <c r="I286" i="1"/>
  <c r="I287" i="1" s="1"/>
  <c r="W286" i="1"/>
  <c r="W287" i="1" s="1"/>
  <c r="BE286" i="1"/>
  <c r="BE287" i="1" s="1"/>
  <c r="CH286" i="1"/>
  <c r="CH287" i="1" s="1"/>
  <c r="K286" i="1"/>
  <c r="K287" i="1" s="1"/>
  <c r="T286" i="1"/>
  <c r="T287" i="1" s="1"/>
  <c r="DM286" i="1"/>
  <c r="DM287" i="1" s="1"/>
  <c r="AX286" i="1"/>
  <c r="AX287" i="1" s="1"/>
  <c r="CM286" i="1"/>
  <c r="CM287" i="1" s="1"/>
  <c r="CU286" i="1"/>
  <c r="CU287" i="1" s="1"/>
  <c r="V286" i="1"/>
  <c r="V287" i="1" s="1"/>
  <c r="BM286" i="1"/>
  <c r="BM287" i="1" s="1"/>
  <c r="O286" i="1"/>
  <c r="O287" i="1" s="1"/>
  <c r="AR286" i="1"/>
  <c r="AR287" i="1" s="1"/>
  <c r="BJ286" i="1"/>
  <c r="BJ287" i="1" s="1"/>
  <c r="AO286" i="1"/>
  <c r="AO287" i="1" s="1"/>
  <c r="AN286" i="1"/>
  <c r="AN287" i="1" s="1"/>
  <c r="BC286" i="1"/>
  <c r="BC287" i="1" s="1"/>
  <c r="DI286" i="1"/>
  <c r="DI287" i="1" s="1"/>
  <c r="CZ286" i="1"/>
  <c r="CZ287" i="1" s="1"/>
  <c r="BU286" i="1"/>
  <c r="BU287" i="1" s="1"/>
  <c r="BX286" i="1"/>
  <c r="BX287" i="1" s="1"/>
  <c r="S286" i="1"/>
  <c r="S287" i="1" s="1"/>
  <c r="AL286" i="1"/>
  <c r="AL287" i="1" s="1"/>
  <c r="U286" i="1"/>
  <c r="U287" i="1" s="1"/>
  <c r="D286" i="1"/>
  <c r="D287" i="1" s="1"/>
  <c r="CB286" i="1"/>
  <c r="CB287" i="1" s="1"/>
  <c r="DE286" i="1"/>
  <c r="DE287" i="1" s="1"/>
  <c r="AP286" i="1"/>
  <c r="AP287" i="1" s="1"/>
  <c r="Z286" i="1"/>
  <c r="Z287" i="1" s="1"/>
  <c r="CQ286" i="1"/>
  <c r="CQ287" i="1" s="1"/>
  <c r="DV286" i="1"/>
  <c r="DV287" i="1" s="1"/>
  <c r="AG286" i="1"/>
  <c r="AG287" i="1" s="1"/>
  <c r="N286" i="1"/>
  <c r="N287" i="1" s="1"/>
  <c r="DF286" i="1"/>
  <c r="DF287" i="1" s="1"/>
  <c r="AB286" i="1"/>
  <c r="AB287" i="1" s="1"/>
  <c r="AA286" i="1"/>
  <c r="AA287" i="1" s="1"/>
  <c r="CT286" i="1"/>
  <c r="CT287" i="1" s="1"/>
  <c r="AM286" i="1"/>
  <c r="AM287" i="1" s="1"/>
  <c r="CA286" i="1"/>
  <c r="CA287" i="1" s="1"/>
  <c r="BV286" i="1"/>
  <c r="BV287" i="1" s="1"/>
  <c r="DJ286" i="1"/>
  <c r="DJ287" i="1" s="1"/>
  <c r="DK286" i="1"/>
  <c r="DK287" i="1" s="1"/>
  <c r="BP286" i="1"/>
  <c r="BP287" i="1" s="1"/>
  <c r="DB286" i="1"/>
  <c r="DB287" i="1" s="1"/>
  <c r="CI286" i="1"/>
  <c r="CY230" i="1"/>
  <c r="DL217" i="1"/>
  <c r="BY258" i="1"/>
  <c r="AM212" i="2"/>
  <c r="AM211" i="2" s="1"/>
  <c r="CL245" i="1"/>
  <c r="DL230" i="1"/>
  <c r="CL230" i="1"/>
  <c r="DL245" i="1"/>
  <c r="CY245" i="1"/>
  <c r="BY245" i="1"/>
  <c r="BY217" i="1"/>
  <c r="CY217" i="1"/>
  <c r="BY230" i="1"/>
  <c r="CL217" i="1"/>
  <c r="BQ242" i="1"/>
  <c r="BQ243" i="1" s="1"/>
  <c r="BE242" i="1"/>
  <c r="BE243" i="1" s="1"/>
  <c r="BM270" i="1"/>
  <c r="BM271" i="1" s="1"/>
  <c r="Y242" i="1"/>
  <c r="Y243" i="1" s="1"/>
  <c r="BQ270" i="1"/>
  <c r="BQ271" i="1" s="1"/>
  <c r="H270" i="1"/>
  <c r="H271" i="1" s="1"/>
  <c r="CI242" i="1"/>
  <c r="CI243" i="1" s="1"/>
  <c r="CC242" i="1"/>
  <c r="CC243" i="1" s="1"/>
  <c r="AD270" i="1"/>
  <c r="AD271" i="1" s="1"/>
  <c r="AN270" i="1"/>
  <c r="AN271" i="1" s="1"/>
  <c r="CK270" i="1"/>
  <c r="CK271" i="1" s="1"/>
  <c r="AB270" i="1"/>
  <c r="AB271" i="1" s="1"/>
  <c r="AA270" i="1"/>
  <c r="AA271" i="1" s="1"/>
  <c r="AR270" i="1"/>
  <c r="AR271" i="1" s="1"/>
  <c r="AR242" i="1"/>
  <c r="AR243" i="1" s="1"/>
  <c r="V242" i="1"/>
  <c r="V243" i="1" s="1"/>
  <c r="L242" i="1"/>
  <c r="L243" i="1" s="1"/>
  <c r="AD242" i="1"/>
  <c r="AD243" i="1" s="1"/>
  <c r="CM242" i="1"/>
  <c r="CM243" i="1" s="1"/>
  <c r="BA270" i="1"/>
  <c r="BA271" i="1" s="1"/>
  <c r="AO242" i="1"/>
  <c r="AO243" i="1" s="1"/>
  <c r="CD270" i="1"/>
  <c r="CD271" i="1" s="1"/>
  <c r="AJ270" i="1"/>
  <c r="AJ271" i="1" s="1"/>
  <c r="N242" i="1"/>
  <c r="N243" i="1" s="1"/>
  <c r="BO242" i="1"/>
  <c r="BO243" i="1" s="1"/>
  <c r="CE242" i="1"/>
  <c r="CE243" i="1" s="1"/>
  <c r="AP270" i="1"/>
  <c r="AP271" i="1" s="1"/>
  <c r="DP270" i="1"/>
  <c r="DP271" i="1" s="1"/>
  <c r="CK242" i="1"/>
  <c r="CK243" i="1" s="1"/>
  <c r="BF242" i="1"/>
  <c r="BF243" i="1" s="1"/>
  <c r="CY111" i="1"/>
  <c r="CY7" i="1" s="1"/>
  <c r="DD242" i="1"/>
  <c r="DD243" i="1" s="1"/>
  <c r="BP242" i="1"/>
  <c r="BP243" i="1" s="1"/>
  <c r="DU242" i="1"/>
  <c r="DU243" i="1" s="1"/>
  <c r="BR270" i="1"/>
  <c r="BR271" i="1" s="1"/>
  <c r="DV242" i="1"/>
  <c r="DV243" i="1" s="1"/>
  <c r="X242" i="1"/>
  <c r="X243" i="1" s="1"/>
  <c r="BD242" i="1"/>
  <c r="BD243" i="1" s="1"/>
  <c r="CV270" i="1"/>
  <c r="CV271" i="1" s="1"/>
  <c r="DH270" i="1"/>
  <c r="DH271" i="1" s="1"/>
  <c r="AS242" i="1"/>
  <c r="AS243" i="1" s="1"/>
  <c r="G242" i="1"/>
  <c r="G243" i="1" s="1"/>
  <c r="AZ287" i="1"/>
  <c r="CP242" i="1"/>
  <c r="CP243" i="1" s="1"/>
  <c r="AH242" i="1"/>
  <c r="AH243" i="1" s="1"/>
  <c r="BR242" i="1"/>
  <c r="BR243" i="1" s="1"/>
  <c r="BX242" i="1"/>
  <c r="BX243" i="1" s="1"/>
  <c r="F270" i="1"/>
  <c r="F271" i="1" s="1"/>
  <c r="BT270" i="1"/>
  <c r="BT271" i="1" s="1"/>
  <c r="S242" i="1"/>
  <c r="S243" i="1" s="1"/>
  <c r="AX242" i="1"/>
  <c r="AX243" i="1" s="1"/>
  <c r="BV242" i="1"/>
  <c r="BV243" i="1" s="1"/>
  <c r="M242" i="1"/>
  <c r="M243" i="1" s="1"/>
  <c r="AF242" i="1"/>
  <c r="AF243" i="1" s="1"/>
  <c r="CA242" i="1"/>
  <c r="CA243" i="1" s="1"/>
  <c r="CF270" i="1"/>
  <c r="CF271" i="1" s="1"/>
  <c r="CS242" i="1"/>
  <c r="CS243" i="1" s="1"/>
  <c r="CM270" i="1"/>
  <c r="CM271" i="1" s="1"/>
  <c r="AU270" i="1"/>
  <c r="AU271" i="1" s="1"/>
  <c r="D242" i="1"/>
  <c r="D243" i="1" s="1"/>
  <c r="AJ242" i="1"/>
  <c r="AJ243" i="1" s="1"/>
  <c r="BU270" i="1"/>
  <c r="BU271" i="1" s="1"/>
  <c r="BG270" i="1"/>
  <c r="BG271" i="1" s="1"/>
  <c r="Z242" i="1"/>
  <c r="Z243" i="1" s="1"/>
  <c r="DG242" i="1"/>
  <c r="DG243" i="1" s="1"/>
  <c r="CO242" i="1"/>
  <c r="CO243" i="1" s="1"/>
  <c r="AV270" i="1"/>
  <c r="AV271" i="1" s="1"/>
  <c r="O270" i="1"/>
  <c r="O271" i="1" s="1"/>
  <c r="CJ270" i="1"/>
  <c r="CJ271" i="1" s="1"/>
  <c r="BH270" i="1"/>
  <c r="BH271" i="1" s="1"/>
  <c r="X270" i="1"/>
  <c r="X271" i="1" s="1"/>
  <c r="AZ242" i="1"/>
  <c r="AZ243" i="1" s="1"/>
  <c r="DI242" i="1"/>
  <c r="DI243" i="1" s="1"/>
  <c r="AK270" i="1"/>
  <c r="AK271" i="1" s="1"/>
  <c r="BV270" i="1"/>
  <c r="BV271" i="1" s="1"/>
  <c r="AA242" i="1"/>
  <c r="AA243" i="1" s="1"/>
  <c r="J242" i="1"/>
  <c r="J243" i="1" s="1"/>
  <c r="AQ242" i="1"/>
  <c r="AQ243" i="1" s="1"/>
  <c r="DO270" i="1"/>
  <c r="DO271" i="1" s="1"/>
  <c r="DG270" i="1"/>
  <c r="DG271" i="1" s="1"/>
  <c r="AO270" i="1"/>
  <c r="AO271" i="1" s="1"/>
  <c r="K270" i="1"/>
  <c r="K271" i="1" s="1"/>
  <c r="E270" i="1"/>
  <c r="E271" i="1" s="1"/>
  <c r="DS270" i="1"/>
  <c r="DS271" i="1" s="1"/>
  <c r="CG270" i="1"/>
  <c r="CG271" i="1" s="1"/>
  <c r="V270" i="1"/>
  <c r="V271" i="1" s="1"/>
  <c r="W242" i="1"/>
  <c r="W243" i="1" s="1"/>
  <c r="N270" i="1"/>
  <c r="N271" i="1" s="1"/>
  <c r="CZ242" i="1"/>
  <c r="CZ243" i="1" s="1"/>
  <c r="DN242" i="1"/>
  <c r="DN243" i="1" s="1"/>
  <c r="CN242" i="1"/>
  <c r="CN243" i="1" s="1"/>
  <c r="Y270" i="1"/>
  <c r="Y271" i="1" s="1"/>
  <c r="CY113" i="1"/>
  <c r="AL270" i="1"/>
  <c r="AL271" i="1" s="1"/>
  <c r="AW270" i="1"/>
  <c r="AW271" i="1" s="1"/>
  <c r="BD287" i="1"/>
  <c r="DN270" i="1"/>
  <c r="DN271" i="1" s="1"/>
  <c r="U242" i="1"/>
  <c r="U243" i="1" s="1"/>
  <c r="CG242" i="1"/>
  <c r="CG243" i="1" s="1"/>
  <c r="CO270" i="1"/>
  <c r="CO271" i="1" s="1"/>
  <c r="CU242" i="1"/>
  <c r="CU243" i="1" s="1"/>
  <c r="DJ242" i="1"/>
  <c r="DJ243" i="1" s="1"/>
  <c r="M270" i="1"/>
  <c r="M271" i="1" s="1"/>
  <c r="CC270" i="1"/>
  <c r="CC271" i="1" s="1"/>
  <c r="CZ270" i="1"/>
  <c r="CZ271" i="1" s="1"/>
  <c r="CS270" i="1"/>
  <c r="CS271" i="1" s="1"/>
  <c r="BI38" i="2"/>
  <c r="AX223" i="2"/>
  <c r="AX222" i="2" s="1"/>
  <c r="AJ223" i="2"/>
  <c r="AJ222" i="2" s="1"/>
  <c r="AJ230" i="2" s="1"/>
  <c r="AO223" i="2"/>
  <c r="AO222" i="2" s="1"/>
  <c r="BI48" i="2"/>
  <c r="CP270" i="1"/>
  <c r="CP271" i="1" s="1"/>
  <c r="AG270" i="1"/>
  <c r="AG271" i="1" s="1"/>
  <c r="AV242" i="1"/>
  <c r="AV243" i="1" s="1"/>
  <c r="Q242" i="1"/>
  <c r="Q243" i="1" s="1"/>
  <c r="BS242" i="1"/>
  <c r="BS243" i="1" s="1"/>
  <c r="DK270" i="1"/>
  <c r="DK271" i="1" s="1"/>
  <c r="CR270" i="1"/>
  <c r="CR271" i="1" s="1"/>
  <c r="AG223" i="2"/>
  <c r="AG222" i="2" s="1"/>
  <c r="BP270" i="1"/>
  <c r="BP271" i="1" s="1"/>
  <c r="AN242" i="1"/>
  <c r="AN243" i="1" s="1"/>
  <c r="DT242" i="1"/>
  <c r="DT243" i="1" s="1"/>
  <c r="DA270" i="1"/>
  <c r="DA271" i="1" s="1"/>
  <c r="AU242" i="1"/>
  <c r="AU243" i="1" s="1"/>
  <c r="DG287" i="1"/>
  <c r="I270" i="1"/>
  <c r="I271" i="1" s="1"/>
  <c r="AE242" i="1"/>
  <c r="AE243" i="1" s="1"/>
  <c r="BN270" i="1"/>
  <c r="BN271" i="1" s="1"/>
  <c r="R270" i="1"/>
  <c r="R271" i="1" s="1"/>
  <c r="CI270" i="1"/>
  <c r="CI271" i="1" s="1"/>
  <c r="BH242" i="1"/>
  <c r="BH243" i="1" s="1"/>
  <c r="DH242" i="1"/>
  <c r="DH243" i="1" s="1"/>
  <c r="BB242" i="1"/>
  <c r="BB243" i="1" s="1"/>
  <c r="BK242" i="1"/>
  <c r="BK243" i="1" s="1"/>
  <c r="AM242" i="1"/>
  <c r="AM243" i="1" s="1"/>
  <c r="BS270" i="1"/>
  <c r="BS271" i="1" s="1"/>
  <c r="CQ242" i="1"/>
  <c r="CQ243" i="1" s="1"/>
  <c r="DB270" i="1"/>
  <c r="DB271" i="1" s="1"/>
  <c r="BI45" i="2"/>
  <c r="J270" i="1"/>
  <c r="J271" i="1" s="1"/>
  <c r="CO287" i="1"/>
  <c r="DR242" i="1"/>
  <c r="DR243" i="1" s="1"/>
  <c r="DL113" i="1"/>
  <c r="BY113" i="1"/>
  <c r="BK270" i="1"/>
  <c r="BK271" i="1" s="1"/>
  <c r="T270" i="1"/>
  <c r="T271" i="1" s="1"/>
  <c r="BA242" i="1"/>
  <c r="BA243" i="1" s="1"/>
  <c r="AI242" i="1"/>
  <c r="AI243" i="1" s="1"/>
  <c r="AC242" i="1"/>
  <c r="AC243" i="1" s="1"/>
  <c r="AA212" i="2"/>
  <c r="AA211" i="2" s="1"/>
  <c r="AA219" i="2" s="1"/>
  <c r="AG242" i="1"/>
  <c r="AG243" i="1" s="1"/>
  <c r="DD270" i="1"/>
  <c r="DD271" i="1" s="1"/>
  <c r="CR242" i="1"/>
  <c r="CR243" i="1" s="1"/>
  <c r="CV242" i="1"/>
  <c r="CV243" i="1" s="1"/>
  <c r="DB242" i="1"/>
  <c r="DB243" i="1" s="1"/>
  <c r="BE270" i="1"/>
  <c r="BE271" i="1" s="1"/>
  <c r="AZ270" i="1"/>
  <c r="AZ271" i="1" s="1"/>
  <c r="AT270" i="1"/>
  <c r="AT271" i="1" s="1"/>
  <c r="CX270" i="1"/>
  <c r="CX271" i="1" s="1"/>
  <c r="CN270" i="1"/>
  <c r="CN271" i="1" s="1"/>
  <c r="R242" i="1"/>
  <c r="R243" i="1" s="1"/>
  <c r="BZ242" i="1"/>
  <c r="BZ243" i="1" s="1"/>
  <c r="E287" i="1"/>
  <c r="DQ270" i="1"/>
  <c r="DQ271" i="1" s="1"/>
  <c r="CQ270" i="1"/>
  <c r="CQ271" i="1" s="1"/>
  <c r="AK223" i="2"/>
  <c r="AK222" i="2" s="1"/>
  <c r="AF223" i="2"/>
  <c r="AF222" i="2" s="1"/>
  <c r="CL113" i="1"/>
  <c r="L270" i="1"/>
  <c r="L271" i="1" s="1"/>
  <c r="BN242" i="1"/>
  <c r="BN243" i="1" s="1"/>
  <c r="AP242" i="1"/>
  <c r="AP243" i="1" s="1"/>
  <c r="E242" i="1"/>
  <c r="E243" i="1" s="1"/>
  <c r="AL242" i="1"/>
  <c r="AL243" i="1" s="1"/>
  <c r="DM242" i="1"/>
  <c r="DM243" i="1" s="1"/>
  <c r="DE270" i="1"/>
  <c r="DE271" i="1" s="1"/>
  <c r="CI287" i="1"/>
  <c r="CW270" i="1"/>
  <c r="CW271" i="1" s="1"/>
  <c r="BT242" i="1"/>
  <c r="BT243" i="1" s="1"/>
  <c r="DK242" i="1"/>
  <c r="DK243" i="1" s="1"/>
  <c r="BZ270" i="1"/>
  <c r="BZ271" i="1" s="1"/>
  <c r="DN286" i="1"/>
  <c r="DN287" i="1" s="1"/>
  <c r="CX242" i="1"/>
  <c r="CX243" i="1" s="1"/>
  <c r="DW270" i="1"/>
  <c r="DW271" i="1" s="1"/>
  <c r="AF270" i="1"/>
  <c r="AF271" i="1" s="1"/>
  <c r="Y223" i="2"/>
  <c r="Y222" i="2" s="1"/>
  <c r="K223" i="2"/>
  <c r="K222" i="2" s="1"/>
  <c r="DU286" i="1"/>
  <c r="P242" i="1"/>
  <c r="P243" i="1" s="1"/>
  <c r="BF270" i="1"/>
  <c r="BF271" i="1" s="1"/>
  <c r="DO242" i="1"/>
  <c r="DO243" i="1" s="1"/>
  <c r="DS242" i="1"/>
  <c r="DS243" i="1" s="1"/>
  <c r="CU270" i="1"/>
  <c r="CU271" i="1" s="1"/>
  <c r="DM270" i="1"/>
  <c r="DM271" i="1" s="1"/>
  <c r="BU242" i="1"/>
  <c r="BU243" i="1" s="1"/>
  <c r="DV270" i="1"/>
  <c r="DV271" i="1" s="1"/>
  <c r="DU270" i="1"/>
  <c r="DU271" i="1" s="1"/>
  <c r="DW242" i="1"/>
  <c r="DW243" i="1" s="1"/>
  <c r="AY270" i="1"/>
  <c r="AY271" i="1" s="1"/>
  <c r="DA242" i="1"/>
  <c r="DA243" i="1" s="1"/>
  <c r="DT270" i="1"/>
  <c r="DT271" i="1" s="1"/>
  <c r="P270" i="1"/>
  <c r="P271" i="1" s="1"/>
  <c r="I242" i="1"/>
  <c r="I243" i="1" s="1"/>
  <c r="BJ270" i="1"/>
  <c r="BJ271" i="1" s="1"/>
  <c r="BI287" i="1"/>
  <c r="CB242" i="1"/>
  <c r="CB243" i="1" s="1"/>
  <c r="BI53" i="2"/>
  <c r="AL223" i="2"/>
  <c r="AL222" i="2" s="1"/>
  <c r="AL230" i="2" s="1"/>
  <c r="AV223" i="2"/>
  <c r="AV222" i="2" s="1"/>
  <c r="BI66" i="2"/>
  <c r="V213" i="2"/>
  <c r="AN213" i="2"/>
  <c r="BI102" i="2"/>
  <c r="AM213" i="2"/>
  <c r="W224" i="2"/>
  <c r="R223" i="2"/>
  <c r="R222" i="2" s="1"/>
  <c r="Z224" i="2"/>
  <c r="O224" i="2"/>
  <c r="V224" i="2"/>
  <c r="AK213" i="2"/>
  <c r="BI114" i="2"/>
  <c r="AB213" i="2"/>
  <c r="BI50" i="2"/>
  <c r="AT224" i="2"/>
  <c r="J213" i="2"/>
  <c r="AI213" i="2"/>
  <c r="E223" i="2"/>
  <c r="E222" i="2" s="1"/>
  <c r="BI137" i="2"/>
  <c r="BI97" i="2"/>
  <c r="L224" i="2"/>
  <c r="BI110" i="2"/>
  <c r="BI47" i="2"/>
  <c r="AA223" i="2"/>
  <c r="AA222" i="2" s="1"/>
  <c r="BI46" i="2"/>
  <c r="AZ223" i="2"/>
  <c r="AZ222" i="2" s="1"/>
  <c r="AB223" i="2"/>
  <c r="AB222" i="2" s="1"/>
  <c r="J223" i="2"/>
  <c r="J222" i="2" s="1"/>
  <c r="T223" i="2"/>
  <c r="T222" i="2" s="1"/>
  <c r="F224" i="2"/>
  <c r="AW224" i="2"/>
  <c r="M224" i="2"/>
  <c r="W213" i="2"/>
  <c r="AQ218" i="2"/>
  <c r="BG218" i="2" s="1"/>
  <c r="P229" i="2"/>
  <c r="AI224" i="2"/>
  <c r="BI182" i="2"/>
  <c r="K213" i="2"/>
  <c r="N213" i="2"/>
  <c r="AH223" i="2"/>
  <c r="AH222" i="2" s="1"/>
  <c r="AP229" i="2"/>
  <c r="AJ213" i="2"/>
  <c r="AC216" i="2"/>
  <c r="J224" i="2"/>
  <c r="AZ213" i="2"/>
  <c r="Q218" i="2"/>
  <c r="I223" i="2"/>
  <c r="I222" i="2" s="1"/>
  <c r="BI217" i="2"/>
  <c r="AR213" i="2"/>
  <c r="AK224" i="2"/>
  <c r="AY224" i="2"/>
  <c r="AM224" i="2"/>
  <c r="I213" i="2"/>
  <c r="AP216" i="2"/>
  <c r="AP213" i="2" s="1"/>
  <c r="AS223" i="2"/>
  <c r="AS222" i="2" s="1"/>
  <c r="AR223" i="2"/>
  <c r="AR222" i="2" s="1"/>
  <c r="AC227" i="2"/>
  <c r="O223" i="2"/>
  <c r="O222" i="2" s="1"/>
  <c r="AM223" i="2"/>
  <c r="AM222" i="2" s="1"/>
  <c r="AY223" i="2"/>
  <c r="AY222" i="2" s="1"/>
  <c r="Z223" i="2"/>
  <c r="Z222" i="2" s="1"/>
  <c r="X223" i="2"/>
  <c r="X222" i="2" s="1"/>
  <c r="W223" i="2"/>
  <c r="W222" i="2" s="1"/>
  <c r="L223" i="2"/>
  <c r="L222" i="2" s="1"/>
  <c r="G223" i="2"/>
  <c r="G222" i="2" s="1"/>
  <c r="G230" i="2" s="1"/>
  <c r="BI63" i="2"/>
  <c r="BI49" i="2"/>
  <c r="AE223" i="2"/>
  <c r="AE222" i="2" s="1"/>
  <c r="H223" i="2"/>
  <c r="H222" i="2" s="1"/>
  <c r="AU223" i="2"/>
  <c r="AU222" i="2" s="1"/>
  <c r="BI64" i="2"/>
  <c r="AQ229" i="2"/>
  <c r="BG229" i="2" s="1"/>
  <c r="BI228" i="2"/>
  <c r="AC229" i="2"/>
  <c r="P218" i="2"/>
  <c r="BI148" i="2"/>
  <c r="BI62" i="2"/>
  <c r="BI107" i="2"/>
  <c r="AE213" i="2"/>
  <c r="BI36" i="2"/>
  <c r="BI201" i="2"/>
  <c r="AD224" i="2"/>
  <c r="BF224" i="2" s="1"/>
  <c r="Z213" i="2"/>
  <c r="BI76" i="2"/>
  <c r="AD213" i="2"/>
  <c r="T213" i="2"/>
  <c r="AD229" i="2"/>
  <c r="BF229" i="2" s="1"/>
  <c r="M223" i="2"/>
  <c r="M222" i="2" s="1"/>
  <c r="BI71" i="2"/>
  <c r="Q224" i="2"/>
  <c r="BI183" i="2"/>
  <c r="AQ213" i="2"/>
  <c r="BG213" i="2" s="1"/>
  <c r="BA213" i="2"/>
  <c r="AC213" i="2" l="1"/>
  <c r="H230" i="2"/>
  <c r="AC224" i="2"/>
  <c r="BF213" i="2"/>
  <c r="E230" i="2"/>
  <c r="AH230" i="2"/>
  <c r="BG224" i="2"/>
  <c r="Y230" i="2"/>
  <c r="AU219" i="2"/>
  <c r="AR230" i="2"/>
  <c r="BG16" i="2"/>
  <c r="BF16" i="2"/>
  <c r="P213" i="2"/>
  <c r="K230" i="2"/>
  <c r="AX230" i="2"/>
  <c r="AA230" i="2"/>
  <c r="AS230" i="2"/>
  <c r="AV230" i="2"/>
  <c r="AP224" i="2"/>
  <c r="AU230" i="2"/>
  <c r="X230" i="2"/>
  <c r="L219" i="2"/>
  <c r="H219" i="2"/>
  <c r="P224" i="2"/>
  <c r="AG230" i="2"/>
  <c r="AL219" i="2"/>
  <c r="R219" i="2"/>
  <c r="R230" i="2"/>
  <c r="AT219" i="2"/>
  <c r="AZ230" i="2"/>
  <c r="AK219" i="2"/>
  <c r="M219" i="2"/>
  <c r="AZ219" i="2"/>
  <c r="G219" i="2"/>
  <c r="X219" i="2"/>
  <c r="AI230" i="2"/>
  <c r="AW223" i="2"/>
  <c r="AW222" i="2" s="1"/>
  <c r="AW230" i="2" s="1"/>
  <c r="O230" i="2"/>
  <c r="BF42" i="2"/>
  <c r="BC229" i="2"/>
  <c r="BI229" i="2"/>
  <c r="T230" i="2"/>
  <c r="AB219" i="2"/>
  <c r="AO230" i="2"/>
  <c r="M230" i="2"/>
  <c r="AB230" i="2"/>
  <c r="AV219" i="2"/>
  <c r="BG42" i="2"/>
  <c r="BF14" i="2"/>
  <c r="BC224" i="2"/>
  <c r="BI225" i="2"/>
  <c r="I230" i="2"/>
  <c r="BI155" i="2"/>
  <c r="AF230" i="2"/>
  <c r="AM219" i="2"/>
  <c r="BI218" i="2"/>
  <c r="BC218" i="2"/>
  <c r="T219" i="2"/>
  <c r="BI227" i="2"/>
  <c r="AE230" i="2"/>
  <c r="BI226" i="2"/>
  <c r="V219" i="2"/>
  <c r="BC213" i="2"/>
  <c r="BI51" i="2"/>
  <c r="AS212" i="2"/>
  <c r="AS211" i="2" s="1"/>
  <c r="AS219" i="2" s="1"/>
  <c r="O212" i="2"/>
  <c r="O211" i="2" s="1"/>
  <c r="O219" i="2" s="1"/>
  <c r="AT223" i="2"/>
  <c r="AT222" i="2" s="1"/>
  <c r="AT230" i="2" s="1"/>
  <c r="BI44" i="2"/>
  <c r="Y212" i="2"/>
  <c r="Y211" i="2" s="1"/>
  <c r="Y219" i="2" s="1"/>
  <c r="AR212" i="2"/>
  <c r="AR211" i="2" s="1"/>
  <c r="AR219" i="2" s="1"/>
  <c r="J212" i="2"/>
  <c r="J211" i="2" s="1"/>
  <c r="J219" i="2" s="1"/>
  <c r="AX212" i="2"/>
  <c r="AX211" i="2" s="1"/>
  <c r="AX219" i="2" s="1"/>
  <c r="BI37" i="2"/>
  <c r="BI21" i="2"/>
  <c r="CY286" i="1"/>
  <c r="CY287" i="1" s="1"/>
  <c r="BY286" i="1"/>
  <c r="BY287" i="1" s="1"/>
  <c r="CL286" i="1"/>
  <c r="CL287" i="1" s="1"/>
  <c r="DL286" i="1"/>
  <c r="DL287" i="1" s="1"/>
  <c r="CF287" i="1"/>
  <c r="DU287" i="1"/>
  <c r="Q212" i="2"/>
  <c r="F212" i="2"/>
  <c r="F211" i="2" s="1"/>
  <c r="F219" i="2" s="1"/>
  <c r="D212" i="2"/>
  <c r="D211" i="2" s="1"/>
  <c r="D219" i="2" s="1"/>
  <c r="BI57" i="2"/>
  <c r="BI20" i="2"/>
  <c r="AG212" i="2"/>
  <c r="AG211" i="2" s="1"/>
  <c r="AG219" i="2" s="1"/>
  <c r="BI58" i="2"/>
  <c r="BI23" i="2"/>
  <c r="AW212" i="2"/>
  <c r="AW211" i="2" s="1"/>
  <c r="AW219" i="2" s="1"/>
  <c r="AI212" i="2"/>
  <c r="AI211" i="2" s="1"/>
  <c r="AI219" i="2" s="1"/>
  <c r="AH212" i="2"/>
  <c r="AH211" i="2" s="1"/>
  <c r="AH219" i="2" s="1"/>
  <c r="BI24" i="2"/>
  <c r="AY212" i="2"/>
  <c r="AY211" i="2" s="1"/>
  <c r="AY219" i="2" s="1"/>
  <c r="BA212" i="2"/>
  <c r="BA211" i="2" s="1"/>
  <c r="BA219" i="2" s="1"/>
  <c r="AN212" i="2"/>
  <c r="AN211" i="2" s="1"/>
  <c r="AN219" i="2" s="1"/>
  <c r="I219" i="2"/>
  <c r="BI26" i="2"/>
  <c r="BI32" i="2"/>
  <c r="AK230" i="2"/>
  <c r="W212" i="2"/>
  <c r="W211" i="2" s="1"/>
  <c r="W219" i="2" s="1"/>
  <c r="BI18" i="2"/>
  <c r="BI40" i="2"/>
  <c r="U212" i="2"/>
  <c r="U211" i="2" s="1"/>
  <c r="U219" i="2" s="1"/>
  <c r="BI22" i="2"/>
  <c r="N212" i="2"/>
  <c r="N211" i="2" s="1"/>
  <c r="N219" i="2" s="1"/>
  <c r="BI17" i="2"/>
  <c r="BI31" i="2"/>
  <c r="U223" i="2"/>
  <c r="U222" i="2" s="1"/>
  <c r="U230" i="2" s="1"/>
  <c r="F230" i="2"/>
  <c r="N223" i="2"/>
  <c r="N222" i="2" s="1"/>
  <c r="N230" i="2" s="1"/>
  <c r="AN223" i="2"/>
  <c r="AN222" i="2" s="1"/>
  <c r="AN230" i="2" s="1"/>
  <c r="CY270" i="1"/>
  <c r="CY271" i="1" s="1"/>
  <c r="BA223" i="2"/>
  <c r="BA222" i="2" s="1"/>
  <c r="BA230" i="2" s="1"/>
  <c r="AF212" i="2"/>
  <c r="AF211" i="2" s="1"/>
  <c r="AF219" i="2" s="1"/>
  <c r="CX287" i="1"/>
  <c r="AO212" i="2"/>
  <c r="AO211" i="2" s="1"/>
  <c r="AO219" i="2" s="1"/>
  <c r="CC287" i="1"/>
  <c r="S223" i="2"/>
  <c r="S222" i="2" s="1"/>
  <c r="S230" i="2" s="1"/>
  <c r="BI19" i="2"/>
  <c r="CL270" i="1"/>
  <c r="CL271" i="1" s="1"/>
  <c r="DL270" i="1"/>
  <c r="DL271" i="1" s="1"/>
  <c r="BY270" i="1"/>
  <c r="BY271" i="1" s="1"/>
  <c r="CL242" i="1"/>
  <c r="CL243" i="1" s="1"/>
  <c r="DL242" i="1"/>
  <c r="DL243" i="1" s="1"/>
  <c r="CY242" i="1"/>
  <c r="CY243" i="1" s="1"/>
  <c r="K219" i="2"/>
  <c r="BY242" i="1"/>
  <c r="BY243" i="1" s="1"/>
  <c r="J230" i="2"/>
  <c r="BI214" i="2"/>
  <c r="W230" i="2"/>
  <c r="Z230" i="2"/>
  <c r="L230" i="2"/>
  <c r="V230" i="2"/>
  <c r="AE219" i="2"/>
  <c r="AM230" i="2"/>
  <c r="AJ219" i="2"/>
  <c r="Z219" i="2"/>
  <c r="AY230" i="2"/>
  <c r="BI213" i="2"/>
  <c r="Q223" i="2"/>
  <c r="D223" i="2"/>
  <c r="D222" i="2" s="1"/>
  <c r="D230" i="2" s="1"/>
  <c r="BG14" i="2" l="1"/>
  <c r="AD212" i="2"/>
  <c r="BF212" i="2" s="1"/>
  <c r="BI16" i="2"/>
  <c r="AQ223" i="2"/>
  <c r="BG223" i="2" s="1"/>
  <c r="AD223" i="2"/>
  <c r="BF223" i="2" s="1"/>
  <c r="AQ212" i="2"/>
  <c r="BG212" i="2" s="1"/>
  <c r="BI56" i="2"/>
  <c r="BI224" i="2"/>
  <c r="AC223" i="2"/>
  <c r="AC222" i="2" s="1"/>
  <c r="AC230" i="2" s="1"/>
  <c r="BI30" i="2"/>
  <c r="AP223" i="2"/>
  <c r="AP222" i="2" s="1"/>
  <c r="AP230" i="2" s="1"/>
  <c r="BI43" i="2"/>
  <c r="AC212" i="2"/>
  <c r="AC211" i="2" s="1"/>
  <c r="AC219" i="2" s="1"/>
  <c r="P212" i="2"/>
  <c r="P211" i="2" s="1"/>
  <c r="P219" i="2" s="1"/>
  <c r="P223" i="2"/>
  <c r="P222" i="2" s="1"/>
  <c r="P230" i="2" s="1"/>
  <c r="AP212" i="2"/>
  <c r="AP211" i="2" s="1"/>
  <c r="AP219" i="2" s="1"/>
  <c r="Q211" i="2"/>
  <c r="AD211" i="2"/>
  <c r="BF211" i="2" s="1"/>
  <c r="AD222" i="2"/>
  <c r="BF222" i="2" s="1"/>
  <c r="Q222" i="2"/>
  <c r="BC223" i="2" l="1"/>
  <c r="BC222" i="2" s="1"/>
  <c r="BC230" i="2" s="1"/>
  <c r="BC212" i="2"/>
  <c r="BC211" i="2" s="1"/>
  <c r="BC219" i="2" s="1"/>
  <c r="AQ222" i="2"/>
  <c r="BG222" i="2" s="1"/>
  <c r="AQ211" i="2"/>
  <c r="BG211" i="2" s="1"/>
  <c r="BI42" i="2"/>
  <c r="BI14" i="2"/>
  <c r="Q219" i="2"/>
  <c r="BI223" i="2"/>
  <c r="Q230" i="2"/>
  <c r="AD219" i="2"/>
  <c r="BF219" i="2" s="1"/>
  <c r="AD230" i="2"/>
  <c r="BF230" i="2" s="1"/>
  <c r="BI212" i="2"/>
  <c r="BI211" i="2" l="1"/>
  <c r="AQ230" i="2"/>
  <c r="AQ219" i="2"/>
  <c r="BG219" i="2" s="1"/>
  <c r="BI222" i="2"/>
  <c r="BG230" i="2" l="1"/>
  <c r="BI230" i="2" s="1"/>
  <c r="BI219" i="2"/>
</calcChain>
</file>

<file path=xl/sharedStrings.xml><?xml version="1.0" encoding="utf-8"?>
<sst xmlns="http://schemas.openxmlformats.org/spreadsheetml/2006/main" count="983" uniqueCount="278">
  <si>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</si>
  <si>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</si>
  <si>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</si>
  <si>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</si>
  <si>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</si>
  <si>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</si>
  <si>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</si>
  <si>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</si>
  <si>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</si>
  <si>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</si>
  <si>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</si>
  <si>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</si>
  <si>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</si>
  <si>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</si>
  <si>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</si>
  <si>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</si>
  <si>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</si>
  <si>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</si>
  <si>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</si>
  <si>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</si>
  <si>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</si>
  <si>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</si>
  <si>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</si>
  <si>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</si>
  <si>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</si>
  <si>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</si>
  <si>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</si>
  <si>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</si>
  <si>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</si>
  <si>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</si>
  <si>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</si>
  <si>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</si>
  <si>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</si>
  <si>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>ME</t>
  </si>
  <si>
    <t>F04</t>
  </si>
  <si>
    <t>Jul</t>
  </si>
  <si>
    <t>Ago</t>
  </si>
  <si>
    <t>Sep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</si>
  <si>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</si>
  <si>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</si>
  <si>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</si>
  <si>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</si>
  <si>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de las operaciones MVDOL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</si>
  <si>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</si>
  <si>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</si>
  <si>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</si>
  <si>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</si>
  <si>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</si>
  <si>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</si>
  <si>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Número de operaciones MN</t>
  </si>
  <si>
    <t>Número de operaciones ME</t>
  </si>
  <si>
    <t>Número de operaciones MVDOL</t>
  </si>
  <si>
    <t>Número de operaciones UFV</t>
  </si>
  <si>
    <t>Cifras acumuladas</t>
  </si>
  <si>
    <t>Var %</t>
  </si>
  <si>
    <t>T01</t>
  </si>
  <si>
    <t>Transferencia de fondos a la CUT –Tes.Dire.</t>
  </si>
  <si>
    <t>E31</t>
  </si>
  <si>
    <t>Retiro de efectivo en Tesorería del BCB</t>
  </si>
  <si>
    <t xml:space="preserve">                Subgerencia de Sistema de Pagos y Servicios Financieros</t>
  </si>
  <si>
    <t xml:space="preserve">                Departamento de Vigilancia de Sistema de Pagos</t>
  </si>
  <si>
    <t>TOTAL VALOR OPERACIONES</t>
  </si>
  <si>
    <t>TOTAL NÚMERO OPERACIONES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</si>
  <si>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</si>
  <si>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</si>
  <si>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</si>
  <si>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</si>
  <si>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</si>
  <si>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</si>
  <si>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</si>
  <si>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</si>
  <si>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</si>
  <si>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</si>
  <si>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</si>
  <si>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</si>
  <si>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</si>
  <si>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</si>
  <si>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</si>
  <si>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</si>
  <si>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</si>
  <si>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</si>
  <si>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</si>
  <si>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</si>
  <si>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</si>
  <si>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</si>
  <si>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</si>
  <si>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</si>
  <si>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</si>
  <si>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</si>
  <si>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</si>
  <si>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</si>
  <si>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</si>
  <si>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</si>
  <si>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</si>
  <si>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</si>
  <si>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</si>
  <si>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Fondos de efectivo en custodia</t>
  </si>
  <si>
    <t>Liquidación títulos desmaterializados - EDV*</t>
  </si>
  <si>
    <t xml:space="preserve">Transferencias interbancarias </t>
  </si>
  <si>
    <t>Liquidación pagos con cheques y órdenes electrónicas - CCC y ACH*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</si>
  <si>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</si>
  <si>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</si>
  <si>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</si>
  <si>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</si>
  <si>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</si>
  <si>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</si>
  <si>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Transferencias a cuentas de clientes del Sistema Financiero</t>
  </si>
  <si>
    <t>M05T</t>
  </si>
  <si>
    <t>Pago de PMND no cubierta por LINKSER</t>
  </si>
  <si>
    <t>E38</t>
  </si>
  <si>
    <t>Incremento límite de posisión multilateral neta deudora LINKSER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</si>
  <si>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</si>
  <si>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</si>
  <si>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</si>
  <si>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</si>
  <si>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</si>
  <si>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</si>
  <si>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</si>
  <si>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</si>
  <si>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</si>
  <si>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</si>
  <si>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</si>
  <si>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</si>
  <si>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</si>
  <si>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</si>
  <si>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</si>
  <si>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</si>
  <si>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</si>
  <si>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</si>
  <si>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</si>
  <si>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Total 2015</t>
  </si>
  <si>
    <t>1. Sistema de Pagos de Alto Valor (SIPAV-MLH)(1)</t>
  </si>
  <si>
    <t>E10</t>
  </si>
  <si>
    <t>E22</t>
  </si>
  <si>
    <t>Solicitud de crédito de liquidez Tramo CEC</t>
  </si>
  <si>
    <t>Pago de penalización-crédito liquidez día de desembolso</t>
  </si>
  <si>
    <t>Total 2016</t>
  </si>
  <si>
    <t>Incremento Límite de posición multilateral neta dudora LINKSER</t>
  </si>
  <si>
    <t>TOTAL VALOR</t>
  </si>
  <si>
    <t>VALIDACIÓN</t>
  </si>
  <si>
    <t>TOTAL VOLUMEN</t>
  </si>
  <si>
    <t>Total 2017</t>
  </si>
  <si>
    <t>Transferencias para pago de impuestos y tasas aduaneras</t>
  </si>
  <si>
    <t>Liquidación pagos tarjetas electrónicas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</si>
  <si>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</si>
  <si>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</si>
  <si>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</si>
  <si>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</si>
  <si>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</si>
  <si>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</si>
  <si>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</si>
  <si>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</si>
  <si>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</si>
  <si>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</si>
  <si>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</si>
  <si>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</si>
  <si>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</si>
  <si>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TOTAL VALOR OPERACIONES INTRABANCARIAS</t>
  </si>
  <si>
    <t>TOTAL PAGO DE SERVICIOS</t>
  </si>
  <si>
    <t>TOTAL NÚMERO OPERACIONES INTRABANCARIAS</t>
  </si>
  <si>
    <t>TOTAL NÚMERO PAGO DE SERVICIOS</t>
  </si>
  <si>
    <t>Cantidad de POS</t>
  </si>
  <si>
    <t>Cantidad de ATM</t>
  </si>
  <si>
    <t>4. Billetera Móvil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</si>
  <si>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</si>
  <si>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</si>
  <si>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</si>
  <si>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</si>
  <si>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</si>
  <si>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</si>
  <si>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</si>
  <si>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</si>
  <si>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LIQUIDACIÓN DE VALORES</t>
  </si>
  <si>
    <t>Valor de operaciones MN (En millones de Bolivianos)</t>
  </si>
  <si>
    <t>Valor de operaciones ME (En millones de Bolivianos)</t>
  </si>
  <si>
    <t>Cupones de Bonos (CUP)</t>
  </si>
  <si>
    <t>Bonos del Tesoro (BTS)</t>
  </si>
  <si>
    <t>Bonos a Largo Plazo (BLP)</t>
  </si>
  <si>
    <t>Bonos Bancarios Bursatiles (BBB)</t>
  </si>
  <si>
    <t>Acciones (ACC)</t>
  </si>
  <si>
    <t>Depósitos a Plazo Fijo (DPF)</t>
  </si>
  <si>
    <t>Valores de Comercio Crediticio (VTD)</t>
  </si>
  <si>
    <t>Letras BCB (LBS)</t>
  </si>
  <si>
    <t>Letras BCB Prepagables (LRS)</t>
  </si>
  <si>
    <t>Pagarés Bursaátiles (PGB)</t>
  </si>
  <si>
    <t>Pagarés en Mesa de Negociación (PGS)</t>
  </si>
  <si>
    <t>Cuotas de Participación de Fondos Cerrados (CFC)</t>
  </si>
  <si>
    <t>Bonos Participativos (BPB)</t>
  </si>
  <si>
    <t>MN</t>
  </si>
  <si>
    <t>Letras del Tesoro (LTS)</t>
  </si>
  <si>
    <t>Bonos Municipales (BMS)</t>
  </si>
  <si>
    <t>Bonos BCB (BBS)</t>
  </si>
  <si>
    <t>Certificados de Depósito BCB (CDS)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</si>
  <si>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</si>
  <si>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</si>
  <si>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</si>
  <si>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</si>
  <si>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</si>
  <si>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</si>
  <si>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</si>
  <si>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</si>
  <si>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</si>
  <si>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</si>
  <si>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</si>
  <si>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Cantidad de tarjetas de débito</t>
  </si>
  <si>
    <t>TOTAL VALOR OPERACIONES CHEQUES AJENOS</t>
  </si>
  <si>
    <t>TOTAL VALOR OPERACIONES CHEQUES PROPIOS</t>
  </si>
  <si>
    <t>Valor de operaciones cheques ajenos MN</t>
  </si>
  <si>
    <t>Valor de operaciones cheques ajenos ME</t>
  </si>
  <si>
    <t>TOTAL NÚMERO OPERACIONES CHEQUES AJENOS</t>
  </si>
  <si>
    <t>TOTAL NÚMERO OPERACIONES CHEQUES PROPIOS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</si>
  <si>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</si>
  <si>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</si>
  <si>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</si>
  <si>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</si>
  <si>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</si>
  <si>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</si>
  <si>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</si>
  <si>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E09</t>
  </si>
  <si>
    <t>Venta directa de valores</t>
  </si>
  <si>
    <t>Liquidación títulos desmaterializados - EDV</t>
  </si>
  <si>
    <t>Liquidación pagos con cheques y órdenes electrónicas - CCC y ACH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</si>
  <si>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</si>
  <si>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</si>
  <si>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</si>
  <si>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</si>
  <si>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</si>
  <si>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</si>
  <si>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</si>
  <si>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</si>
  <si>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</si>
  <si>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</si>
  <si>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</si>
  <si>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Prueba</t>
  </si>
  <si>
    <t>Total</t>
  </si>
  <si>
    <t>CONSOLIDADO</t>
  </si>
  <si>
    <t>E49</t>
  </si>
  <si>
    <t>Transferenia a cuentas corrientes fiscales corresponsales BUN</t>
  </si>
  <si>
    <t>1. Módulo de Liquidación Híbrida del LIP (a)</t>
  </si>
  <si>
    <t>(a) La MN incluye UFV y MVDOL.</t>
  </si>
  <si>
    <t>LIQUIDACIÓN DE VALORES (b)</t>
  </si>
  <si>
    <t>(b) La MN incluye UFV y MVDOL.</t>
  </si>
  <si>
    <t>VALOR DE OPERACIONES (En millones de Bolivianos)</t>
  </si>
  <si>
    <t>VOLUMEN DE OPERACIONES (En número de operaciones)</t>
  </si>
  <si>
    <t>E44</t>
  </si>
  <si>
    <t>E47</t>
  </si>
  <si>
    <t>E51</t>
  </si>
  <si>
    <t>M08T</t>
  </si>
  <si>
    <t>MMLD02T</t>
  </si>
  <si>
    <t>Pago de posición multilateral neta acreedora MLD</t>
  </si>
  <si>
    <t>Pago de posición multilateral neta MLD - ACH</t>
  </si>
  <si>
    <t>Comisiones por operaciones MLD</t>
  </si>
  <si>
    <t>Pago de PMND no cubierta MLD - ACH</t>
  </si>
  <si>
    <t>MLD Comisión transferencia</t>
  </si>
  <si>
    <t>VALOR MN-UFV-MVDOL</t>
  </si>
  <si>
    <t>VALOR ME</t>
  </si>
  <si>
    <t>VOLUMEN MN-UFV-MVDOL</t>
  </si>
  <si>
    <t>VOLUMEN ME</t>
  </si>
  <si>
    <t>Transferencia del sistema financiero por cuenta de terceros a la CUT en USD</t>
  </si>
  <si>
    <t>Liquidación pagos órdenes electrónicas - MLD*</t>
  </si>
  <si>
    <t>Liquidación pagos y comisiones órdenes electrónicas - MLD*</t>
  </si>
  <si>
    <t>Liquidación pagos y comisionesórdenes electrónicas - MLD*</t>
  </si>
  <si>
    <t>Otras operaciones</t>
  </si>
  <si>
    <t>Total 2018</t>
  </si>
  <si>
    <t>Liquidación pagos y comisiones órdenes electrónicas - MLD</t>
  </si>
  <si>
    <t>r</t>
  </si>
  <si>
    <t>19/18</t>
  </si>
  <si>
    <t>(2) Cifras preliminares de LINKSER correspondientes a diciembre 2018</t>
  </si>
  <si>
    <t>TOTAL VALOR OPERACIONES INTERBANCARIAS (1)</t>
  </si>
  <si>
    <t>(1) Incluye las operaciones efectuadas a través de la ACH y el MLD</t>
  </si>
  <si>
    <t>TOTAL NÚMERO OPERACIONES INTERBANCARIAS (1)</t>
  </si>
  <si>
    <t>3. Tarjetas Electrónicas</t>
  </si>
  <si>
    <t>TOTAL VALOR PAGOS POR POS (2)</t>
  </si>
  <si>
    <t>TOTAL NÚMERO OPERACIONES PAGOS POR POS (2)</t>
  </si>
  <si>
    <t>Ene-Feb</t>
  </si>
  <si>
    <t>M07T</t>
  </si>
  <si>
    <t>Pago de PMND no cubierta MLD</t>
  </si>
  <si>
    <t xml:space="preserve">Pago de PMND no cubierta MLD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</si>
</sst>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75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  <font>
      <i/>
      <sz val="11"/>
      <color theme="1"/>
      <name val="Niagara Solid"/>
      <family val="5"/>
    </font>
    <font>
      <b/>
      <i/>
      <sz val="10"/>
      <color theme="1"/>
      <name val="Arial"/>
      <family val="2"/>
    </font>
    <font>
      <b/>
      <i/>
      <sz val="11"/>
      <color theme="1"/>
      <name val="Niagara Solid"/>
      <family val="5"/>
    </font>
    <font>
      <b/>
      <sz val="11"/>
      <color theme="1"/>
      <name val="Niagara Solid"/>
      <family val="5"/>
    </font>
    <font>
      <b/>
      <i/>
      <sz val="10"/>
      <color theme="1"/>
      <name val="Arial Narrow"/>
      <family val="2"/>
    </font>
    <font>
      <sz val="10"/>
      <color theme="1"/>
      <name val="Niagara Solid"/>
      <family val="5"/>
    </font>
    <font>
      <b/>
      <sz val="14"/>
      <color rgb="FF00B050"/>
      <name val="Arial"/>
      <family val="2"/>
    </font>
    <font>
      <b/>
      <sz val="14"/>
      <color theme="6" tint="0.59999389629810485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051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3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24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24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24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2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24" fillId="0" borderId="0"/>
    <xf numFmtId="0" fontId="4" fillId="20" borderId="0" applyNumberFormat="0" applyBorder="0" applyAlignment="0" applyProtection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4" fillId="0" borderId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2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19" borderId="0" applyNumberFormat="0" applyBorder="0" applyAlignment="0" applyProtection="0"/>
    <xf numFmtId="0" fontId="2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24" fillId="0" borderId="0"/>
    <xf numFmtId="0" fontId="4" fillId="28" borderId="0" applyNumberFormat="0" applyBorder="0" applyAlignment="0" applyProtection="0"/>
    <xf numFmtId="0" fontId="2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11" borderId="0" applyNumberFormat="0" applyBorder="0" applyAlignment="0" applyProtection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2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24" fillId="0" borderId="0"/>
    <xf numFmtId="0" fontId="2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2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2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24" fillId="0" borderId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2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2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2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2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2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24" fillId="0" borderId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2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2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2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2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24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24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2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2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24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2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2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2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12" borderId="0" applyNumberFormat="0" applyBorder="0" applyAlignment="0" applyProtection="0"/>
    <xf numFmtId="0" fontId="2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2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2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2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2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24" fillId="0" borderId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2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2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2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23" borderId="0" applyNumberFormat="0" applyBorder="0" applyAlignment="0" applyProtection="0"/>
    <xf numFmtId="0" fontId="24" fillId="0" borderId="0"/>
    <xf numFmtId="0" fontId="24" fillId="0" borderId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2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9" fontId="24" fillId="0" borderId="0" applyFont="0" applyFill="0" applyBorder="0" applyAlignment="0" applyProtection="0"/>
  </cellStyleXfs>
  <cellXfs count="512">
    <xf numFmtId="0" fontId="0" fillId="0" borderId="0" xfId="0"/>
    <xf numFmtId="0" fontId="25" fillId="2" borderId="0" xfId="0" applyFont="1" applyFill="1" applyBorder="1" applyAlignment="1">
      <alignment horizontal="left"/>
    </xf>
    <xf numFmtId="0" fontId="26" fillId="2" borderId="0" xfId="0" applyFont="1" applyFill="1" applyBorder="1" applyAlignment="1"/>
    <xf numFmtId="0" fontId="27" fillId="34" borderId="0" xfId="0" applyFont="1" applyFill="1" applyBorder="1" applyAlignment="1"/>
    <xf numFmtId="0" fontId="25" fillId="0" borderId="0" xfId="0" applyFont="1" applyBorder="1" applyAlignment="1">
      <alignment horizontal="left"/>
    </xf>
    <xf numFmtId="0" fontId="30" fillId="0" borderId="0" xfId="0" applyFont="1" applyBorder="1" applyAlignment="1"/>
    <xf numFmtId="0" fontId="31" fillId="0" borderId="0" xfId="0" applyFont="1" applyBorder="1" applyAlignment="1"/>
    <xf numFmtId="0" fontId="26" fillId="2" borderId="4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9" fillId="2" borderId="2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right"/>
    </xf>
    <xf numFmtId="3" fontId="26" fillId="2" borderId="15" xfId="0" applyNumberFormat="1" applyFont="1" applyFill="1" applyBorder="1" applyAlignment="1">
      <alignment horizontal="right"/>
    </xf>
    <xf numFmtId="3" fontId="26" fillId="2" borderId="5" xfId="0" applyNumberFormat="1" applyFont="1" applyFill="1" applyBorder="1" applyAlignment="1">
      <alignment horizontal="right"/>
    </xf>
    <xf numFmtId="3" fontId="30" fillId="0" borderId="0" xfId="0" applyNumberFormat="1" applyFont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30" fillId="0" borderId="2" xfId="0" applyNumberFormat="1" applyFont="1" applyBorder="1" applyAlignment="1">
      <alignment horizontal="right"/>
    </xf>
    <xf numFmtId="3" fontId="30" fillId="0" borderId="3" xfId="0" applyNumberFormat="1" applyFont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28" fillId="34" borderId="0" xfId="0" applyFont="1" applyFill="1" applyBorder="1" applyAlignment="1">
      <alignment horizontal="right"/>
    </xf>
    <xf numFmtId="0" fontId="28" fillId="34" borderId="0" xfId="0" applyFont="1" applyFill="1" applyBorder="1" applyAlignment="1"/>
    <xf numFmtId="0" fontId="34" fillId="2" borderId="10" xfId="0" applyFont="1" applyFill="1" applyBorder="1" applyAlignment="1">
      <alignment horizontal="left"/>
    </xf>
    <xf numFmtId="3" fontId="30" fillId="0" borderId="10" xfId="0" applyNumberFormat="1" applyFont="1" applyBorder="1" applyAlignment="1">
      <alignment horizontal="right"/>
    </xf>
    <xf numFmtId="3" fontId="30" fillId="0" borderId="0" xfId="0" applyNumberFormat="1" applyFont="1" applyFill="1" applyBorder="1" applyAlignment="1">
      <alignment horizontal="right"/>
    </xf>
    <xf numFmtId="0" fontId="34" fillId="0" borderId="10" xfId="0" applyFont="1" applyBorder="1" applyAlignment="1">
      <alignment horizontal="left"/>
    </xf>
    <xf numFmtId="0" fontId="34" fillId="0" borderId="4" xfId="0" applyFont="1" applyBorder="1" applyAlignment="1">
      <alignment horizontal="left"/>
    </xf>
    <xf numFmtId="0" fontId="34" fillId="2" borderId="14" xfId="0" applyFont="1" applyFill="1" applyBorder="1" applyAlignment="1"/>
    <xf numFmtId="3" fontId="29" fillId="2" borderId="0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3" fontId="30" fillId="0" borderId="11" xfId="0" applyNumberFormat="1" applyFont="1" applyBorder="1" applyAlignment="1">
      <alignment horizontal="right"/>
    </xf>
    <xf numFmtId="0" fontId="25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0" fontId="27" fillId="2" borderId="0" xfId="0" applyFont="1" applyFill="1" applyBorder="1" applyAlignment="1"/>
    <xf numFmtId="3" fontId="30" fillId="2" borderId="0" xfId="0" applyNumberFormat="1" applyFont="1" applyFill="1" applyBorder="1" applyAlignment="1">
      <alignment horizontal="right"/>
    </xf>
    <xf numFmtId="0" fontId="29" fillId="2" borderId="8" xfId="0" applyFont="1" applyFill="1" applyBorder="1" applyAlignment="1">
      <alignment horizontal="right"/>
    </xf>
    <xf numFmtId="0" fontId="29" fillId="2" borderId="9" xfId="0" applyFont="1" applyFill="1" applyBorder="1" applyAlignment="1">
      <alignment horizontal="right"/>
    </xf>
    <xf numFmtId="3" fontId="26" fillId="2" borderId="4" xfId="0" applyNumberFormat="1" applyFont="1" applyFill="1" applyBorder="1" applyAlignment="1">
      <alignment horizontal="right"/>
    </xf>
    <xf numFmtId="3" fontId="26" fillId="2" borderId="12" xfId="0" applyNumberFormat="1" applyFont="1" applyFill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17" fontId="29" fillId="2" borderId="5" xfId="0" applyNumberFormat="1" applyFont="1" applyFill="1" applyBorder="1" applyAlignment="1">
      <alignment horizontal="right"/>
    </xf>
    <xf numFmtId="0" fontId="29" fillId="2" borderId="5" xfId="0" applyFont="1" applyFill="1" applyBorder="1" applyAlignment="1">
      <alignment horizontal="right"/>
    </xf>
    <xf numFmtId="0" fontId="29" fillId="2" borderId="2" xfId="0" applyFont="1" applyFill="1" applyBorder="1" applyAlignment="1">
      <alignment horizontal="center"/>
    </xf>
    <xf numFmtId="0" fontId="25" fillId="2" borderId="10" xfId="0" applyFont="1" applyFill="1" applyBorder="1" applyAlignment="1">
      <alignment horizontal="left"/>
    </xf>
    <xf numFmtId="3" fontId="30" fillId="2" borderId="8" xfId="0" applyNumberFormat="1" applyFont="1" applyFill="1" applyBorder="1" applyAlignment="1">
      <alignment horizontal="right"/>
    </xf>
    <xf numFmtId="3" fontId="30" fillId="2" borderId="1" xfId="0" applyNumberFormat="1" applyFont="1" applyFill="1" applyBorder="1" applyAlignment="1">
      <alignment horizontal="right"/>
    </xf>
    <xf numFmtId="3" fontId="30" fillId="2" borderId="3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9" fillId="2" borderId="3" xfId="0" applyNumberFormat="1" applyFont="1" applyFill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3" fontId="30" fillId="2" borderId="10" xfId="0" applyNumberFormat="1" applyFont="1" applyFill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0" fontId="29" fillId="2" borderId="0" xfId="0" applyFont="1" applyFill="1" applyBorder="1" applyAlignment="1">
      <alignment horizontal="right"/>
    </xf>
    <xf numFmtId="0" fontId="26" fillId="2" borderId="0" xfId="0" applyFont="1" applyFill="1" applyBorder="1" applyAlignment="1">
      <alignment horizontal="center"/>
    </xf>
    <xf numFmtId="3" fontId="28" fillId="2" borderId="0" xfId="0" applyNumberFormat="1" applyFont="1" applyFill="1" applyBorder="1" applyAlignment="1">
      <alignment horizontal="right"/>
    </xf>
    <xf numFmtId="164" fontId="30" fillId="2" borderId="0" xfId="0" applyNumberFormat="1" applyFont="1" applyFill="1" applyBorder="1" applyAlignment="1">
      <alignment horizontal="right"/>
    </xf>
    <xf numFmtId="0" fontId="30" fillId="2" borderId="0" xfId="0" applyFont="1" applyFill="1" applyBorder="1" applyAlignment="1"/>
    <xf numFmtId="3" fontId="30" fillId="0" borderId="1" xfId="0" applyNumberFormat="1" applyFont="1" applyBorder="1" applyAlignment="1">
      <alignment horizontal="right"/>
    </xf>
    <xf numFmtId="3" fontId="30" fillId="0" borderId="6" xfId="0" applyNumberFormat="1" applyFont="1" applyBorder="1" applyAlignment="1">
      <alignment horizontal="right"/>
    </xf>
    <xf numFmtId="0" fontId="26" fillId="2" borderId="26" xfId="0" applyFont="1" applyFill="1" applyBorder="1" applyAlignment="1">
      <alignment horizontal="center" vertical="center" wrapText="1"/>
    </xf>
    <xf numFmtId="3" fontId="30" fillId="0" borderId="11" xfId="0" applyNumberFormat="1" applyFont="1" applyFill="1" applyBorder="1" applyAlignment="1">
      <alignment horizontal="right"/>
    </xf>
    <xf numFmtId="0" fontId="38" fillId="0" borderId="11" xfId="0" applyFont="1" applyBorder="1" applyAlignment="1"/>
    <xf numFmtId="0" fontId="38" fillId="0" borderId="12" xfId="0" applyFont="1" applyBorder="1" applyAlignment="1"/>
    <xf numFmtId="0" fontId="43" fillId="2" borderId="0" xfId="0" applyFont="1" applyFill="1" applyBorder="1" applyAlignment="1"/>
    <xf numFmtId="3" fontId="45" fillId="2" borderId="3" xfId="0" applyNumberFormat="1" applyFont="1" applyFill="1" applyBorder="1" applyAlignment="1">
      <alignment horizontal="right"/>
    </xf>
    <xf numFmtId="3" fontId="45" fillId="2" borderId="7" xfId="0" applyNumberFormat="1" applyFont="1" applyFill="1" applyBorder="1" applyAlignment="1">
      <alignment horizontal="right"/>
    </xf>
    <xf numFmtId="0" fontId="46" fillId="2" borderId="10" xfId="0" applyFont="1" applyFill="1" applyBorder="1" applyAlignment="1">
      <alignment horizontal="left"/>
    </xf>
    <xf numFmtId="0" fontId="47" fillId="2" borderId="11" xfId="0" applyFont="1" applyFill="1" applyBorder="1" applyAlignment="1"/>
    <xf numFmtId="3" fontId="48" fillId="2" borderId="8" xfId="0" applyNumberFormat="1" applyFont="1" applyFill="1" applyBorder="1" applyAlignment="1"/>
    <xf numFmtId="3" fontId="48" fillId="2" borderId="2" xfId="0" applyNumberFormat="1" applyFont="1" applyFill="1" applyBorder="1" applyAlignment="1"/>
    <xf numFmtId="3" fontId="45" fillId="2" borderId="13" xfId="0" applyNumberFormat="1" applyFont="1" applyFill="1" applyBorder="1" applyAlignment="1">
      <alignment horizontal="right"/>
    </xf>
    <xf numFmtId="3" fontId="48" fillId="2" borderId="10" xfId="0" applyNumberFormat="1" applyFont="1" applyFill="1" applyBorder="1" applyAlignment="1"/>
    <xf numFmtId="3" fontId="48" fillId="2" borderId="0" xfId="0" applyNumberFormat="1" applyFont="1" applyFill="1" applyBorder="1" applyAlignment="1"/>
    <xf numFmtId="3" fontId="48" fillId="2" borderId="0" xfId="0" applyNumberFormat="1" applyFont="1" applyFill="1" applyBorder="1" applyAlignment="1">
      <alignment horizontal="right"/>
    </xf>
    <xf numFmtId="3" fontId="48" fillId="2" borderId="0" xfId="43" applyNumberFormat="1" applyFont="1" applyFill="1" applyBorder="1"/>
    <xf numFmtId="3" fontId="48" fillId="2" borderId="0" xfId="46" applyNumberFormat="1" applyFont="1" applyFill="1" applyBorder="1"/>
    <xf numFmtId="3" fontId="48" fillId="2" borderId="4" xfId="0" applyNumberFormat="1" applyFont="1" applyFill="1" applyBorder="1" applyAlignment="1"/>
    <xf numFmtId="3" fontId="48" fillId="2" borderId="5" xfId="0" applyNumberFormat="1" applyFont="1" applyFill="1" applyBorder="1" applyAlignment="1"/>
    <xf numFmtId="3" fontId="45" fillId="2" borderId="15" xfId="0" applyNumberFormat="1" applyFont="1" applyFill="1" applyBorder="1" applyAlignment="1">
      <alignment horizontal="right"/>
    </xf>
    <xf numFmtId="3" fontId="45" fillId="2" borderId="1" xfId="0" applyNumberFormat="1" applyFont="1" applyFill="1" applyBorder="1" applyAlignment="1">
      <alignment horizontal="right"/>
    </xf>
    <xf numFmtId="0" fontId="48" fillId="2" borderId="10" xfId="0" applyFont="1" applyFill="1" applyBorder="1" applyAlignment="1"/>
    <xf numFmtId="0" fontId="48" fillId="2" borderId="0" xfId="0" applyFont="1" applyFill="1" applyBorder="1" applyAlignment="1"/>
    <xf numFmtId="3" fontId="48" fillId="2" borderId="2" xfId="0" applyNumberFormat="1" applyFont="1" applyFill="1" applyBorder="1" applyAlignment="1">
      <alignment horizontal="right"/>
    </xf>
    <xf numFmtId="1" fontId="48" fillId="2" borderId="2" xfId="44" applyNumberFormat="1" applyFont="1" applyFill="1" applyBorder="1"/>
    <xf numFmtId="1" fontId="48" fillId="2" borderId="0" xfId="44" applyNumberFormat="1" applyFont="1" applyFill="1" applyBorder="1"/>
    <xf numFmtId="0" fontId="48" fillId="2" borderId="0" xfId="186" applyFont="1" applyFill="1"/>
    <xf numFmtId="0" fontId="45" fillId="2" borderId="1" xfId="0" applyFont="1" applyFill="1" applyBorder="1" applyAlignment="1"/>
    <xf numFmtId="1" fontId="45" fillId="2" borderId="3" xfId="44" applyNumberFormat="1" applyFont="1" applyFill="1" applyBorder="1"/>
    <xf numFmtId="1" fontId="45" fillId="2" borderId="1" xfId="44" applyNumberFormat="1" applyFont="1" applyFill="1" applyBorder="1"/>
    <xf numFmtId="0" fontId="46" fillId="2" borderId="10" xfId="481" applyFont="1" applyFill="1" applyBorder="1" applyAlignment="1">
      <alignment horizontal="left"/>
    </xf>
    <xf numFmtId="0" fontId="48" fillId="2" borderId="1" xfId="0" applyFont="1" applyFill="1" applyBorder="1" applyAlignment="1"/>
    <xf numFmtId="0" fontId="48" fillId="2" borderId="3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0" fontId="45" fillId="2" borderId="3" xfId="0" applyFont="1" applyFill="1" applyBorder="1" applyAlignment="1"/>
    <xf numFmtId="3" fontId="48" fillId="2" borderId="3" xfId="43" applyNumberFormat="1" applyFont="1" applyFill="1" applyBorder="1"/>
    <xf numFmtId="0" fontId="27" fillId="35" borderId="0" xfId="0" applyFont="1" applyFill="1" applyBorder="1" applyAlignment="1"/>
    <xf numFmtId="0" fontId="27" fillId="35" borderId="0" xfId="0" applyFont="1" applyFill="1" applyBorder="1" applyAlignment="1">
      <alignment horizontal="right"/>
    </xf>
    <xf numFmtId="0" fontId="28" fillId="35" borderId="0" xfId="0" applyFont="1" applyFill="1" applyBorder="1" applyAlignment="1">
      <alignment horizontal="right"/>
    </xf>
    <xf numFmtId="0" fontId="28" fillId="35" borderId="0" xfId="0" applyFont="1" applyFill="1" applyBorder="1" applyAlignment="1">
      <alignment horizontal="center"/>
    </xf>
    <xf numFmtId="0" fontId="49" fillId="35" borderId="0" xfId="0" applyFont="1" applyFill="1" applyBorder="1" applyAlignment="1"/>
    <xf numFmtId="0" fontId="49" fillId="35" borderId="0" xfId="0" applyFont="1" applyFill="1" applyBorder="1" applyAlignment="1">
      <alignment horizontal="right"/>
    </xf>
    <xf numFmtId="0" fontId="50" fillId="35" borderId="0" xfId="0" applyFont="1" applyFill="1" applyBorder="1" applyAlignment="1"/>
    <xf numFmtId="0" fontId="25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7" fillId="35" borderId="0" xfId="0" applyNumberFormat="1" applyFont="1" applyFill="1" applyBorder="1" applyAlignment="1">
      <alignment horizontal="right"/>
    </xf>
    <xf numFmtId="0" fontId="51" fillId="35" borderId="0" xfId="0" applyFont="1" applyFill="1" applyBorder="1" applyAlignment="1"/>
    <xf numFmtId="0" fontId="51" fillId="35" borderId="0" xfId="0" applyFont="1" applyFill="1" applyBorder="1" applyAlignment="1">
      <alignment horizontal="right"/>
    </xf>
    <xf numFmtId="0" fontId="52" fillId="35" borderId="0" xfId="0" applyFont="1" applyFill="1" applyBorder="1" applyAlignment="1"/>
    <xf numFmtId="4" fontId="27" fillId="2" borderId="0" xfId="0" applyNumberFormat="1" applyFont="1" applyFill="1" applyBorder="1" applyAlignment="1"/>
    <xf numFmtId="0" fontId="39" fillId="35" borderId="0" xfId="0" applyFont="1" applyFill="1" applyBorder="1" applyAlignment="1"/>
    <xf numFmtId="0" fontId="39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41" fillId="35" borderId="0" xfId="0" applyFont="1" applyFill="1" applyBorder="1" applyAlignment="1"/>
    <xf numFmtId="3" fontId="42" fillId="0" borderId="0" xfId="0" applyNumberFormat="1" applyFont="1"/>
    <xf numFmtId="3" fontId="42" fillId="0" borderId="0" xfId="0" applyNumberFormat="1" applyFont="1" applyBorder="1"/>
    <xf numFmtId="3" fontId="42" fillId="0" borderId="0" xfId="0" applyNumberFormat="1" applyFont="1" applyFill="1" applyBorder="1"/>
    <xf numFmtId="3" fontId="30" fillId="2" borderId="4" xfId="0" applyNumberFormat="1" applyFont="1" applyFill="1" applyBorder="1" applyAlignment="1">
      <alignment horizontal="right"/>
    </xf>
    <xf numFmtId="3" fontId="30" fillId="2" borderId="5" xfId="0" applyNumberFormat="1" applyFont="1" applyFill="1" applyBorder="1" applyAlignment="1">
      <alignment horizontal="right"/>
    </xf>
    <xf numFmtId="3" fontId="30" fillId="2" borderId="12" xfId="0" applyNumberFormat="1" applyFont="1" applyFill="1" applyBorder="1" applyAlignment="1">
      <alignment horizontal="right"/>
    </xf>
    <xf numFmtId="3" fontId="42" fillId="0" borderId="2" xfId="0" applyNumberFormat="1" applyFont="1" applyBorder="1"/>
    <xf numFmtId="3" fontId="48" fillId="2" borderId="10" xfId="43" applyNumberFormat="1" applyFont="1" applyFill="1" applyBorder="1"/>
    <xf numFmtId="3" fontId="48" fillId="0" borderId="0" xfId="0" applyNumberFormat="1" applyFont="1" applyBorder="1"/>
    <xf numFmtId="0" fontId="32" fillId="0" borderId="5" xfId="0" applyFont="1" applyFill="1" applyBorder="1" applyAlignment="1"/>
    <xf numFmtId="3" fontId="39" fillId="35" borderId="0" xfId="0" applyNumberFormat="1" applyFont="1" applyFill="1" applyBorder="1" applyAlignment="1"/>
    <xf numFmtId="1" fontId="39" fillId="35" borderId="0" xfId="0" applyNumberFormat="1" applyFont="1" applyFill="1" applyBorder="1" applyAlignment="1"/>
    <xf numFmtId="3" fontId="41" fillId="35" borderId="0" xfId="0" applyNumberFormat="1" applyFont="1" applyFill="1" applyBorder="1" applyAlignment="1"/>
    <xf numFmtId="0" fontId="27" fillId="35" borderId="2" xfId="0" applyFont="1" applyFill="1" applyBorder="1" applyAlignment="1"/>
    <xf numFmtId="0" fontId="44" fillId="2" borderId="15" xfId="0" applyFont="1" applyFill="1" applyBorder="1" applyAlignment="1"/>
    <xf numFmtId="0" fontId="47" fillId="2" borderId="12" xfId="0" applyFont="1" applyFill="1" applyBorder="1" applyAlignment="1"/>
    <xf numFmtId="0" fontId="44" fillId="2" borderId="7" xfId="481" applyFont="1" applyFill="1" applyBorder="1" applyAlignment="1"/>
    <xf numFmtId="0" fontId="47" fillId="2" borderId="11" xfId="481" applyFont="1" applyFill="1" applyBorder="1" applyAlignment="1"/>
    <xf numFmtId="0" fontId="27" fillId="2" borderId="8" xfId="0" applyNumberFormat="1" applyFont="1" applyFill="1" applyBorder="1"/>
    <xf numFmtId="0" fontId="27" fillId="2" borderId="2" xfId="0" applyNumberFormat="1" applyFont="1" applyFill="1" applyBorder="1"/>
    <xf numFmtId="9" fontId="54" fillId="2" borderId="0" xfId="11050" applyFont="1" applyFill="1" applyBorder="1" applyAlignment="1">
      <alignment horizontal="right"/>
    </xf>
    <xf numFmtId="0" fontId="56" fillId="0" borderId="0" xfId="0" applyFont="1" applyAlignment="1"/>
    <xf numFmtId="0" fontId="29" fillId="2" borderId="2" xfId="0" applyFont="1" applyFill="1" applyBorder="1" applyAlignment="1"/>
    <xf numFmtId="0" fontId="29" fillId="2" borderId="0" xfId="0" applyFont="1" applyFill="1" applyBorder="1" applyAlignment="1"/>
    <xf numFmtId="14" fontId="55" fillId="2" borderId="0" xfId="0" applyNumberFormat="1" applyFont="1" applyFill="1" applyBorder="1" applyAlignment="1">
      <alignment horizontal="right"/>
    </xf>
    <xf numFmtId="3" fontId="29" fillId="2" borderId="11" xfId="0" applyNumberFormat="1" applyFont="1" applyFill="1" applyBorder="1" applyAlignment="1">
      <alignment horizontal="right"/>
    </xf>
    <xf numFmtId="0" fontId="29" fillId="36" borderId="1" xfId="0" applyFont="1" applyFill="1" applyBorder="1" applyAlignment="1"/>
    <xf numFmtId="0" fontId="57" fillId="36" borderId="3" xfId="0" applyFont="1" applyFill="1" applyBorder="1" applyAlignment="1"/>
    <xf numFmtId="3" fontId="57" fillId="36" borderId="1" xfId="0" applyNumberFormat="1" applyFont="1" applyFill="1" applyBorder="1" applyAlignment="1">
      <alignment horizontal="right"/>
    </xf>
    <xf numFmtId="3" fontId="57" fillId="36" borderId="3" xfId="0" applyNumberFormat="1" applyFont="1" applyFill="1" applyBorder="1" applyAlignment="1">
      <alignment horizontal="right"/>
    </xf>
    <xf numFmtId="3" fontId="57" fillId="36" borderId="6" xfId="0" applyNumberFormat="1" applyFont="1" applyFill="1" applyBorder="1" applyAlignment="1">
      <alignment horizontal="right"/>
    </xf>
    <xf numFmtId="0" fontId="57" fillId="36" borderId="6" xfId="0" applyFont="1" applyFill="1" applyBorder="1" applyAlignment="1"/>
    <xf numFmtId="0" fontId="58" fillId="36" borderId="1" xfId="0" applyFont="1" applyFill="1" applyBorder="1" applyAlignment="1"/>
    <xf numFmtId="0" fontId="57" fillId="36" borderId="1" xfId="0" applyFont="1" applyFill="1" applyBorder="1" applyAlignment="1">
      <alignment horizontal="left"/>
    </xf>
    <xf numFmtId="0" fontId="57" fillId="36" borderId="1" xfId="0" applyFont="1" applyFill="1" applyBorder="1" applyAlignment="1"/>
    <xf numFmtId="3" fontId="59" fillId="36" borderId="3" xfId="0" applyNumberFormat="1" applyFont="1" applyFill="1" applyBorder="1" applyAlignment="1">
      <alignment horizontal="right"/>
    </xf>
    <xf numFmtId="3" fontId="59" fillId="36" borderId="1" xfId="0" applyNumberFormat="1" applyFont="1" applyFill="1" applyBorder="1" applyAlignment="1">
      <alignment horizontal="right"/>
    </xf>
    <xf numFmtId="3" fontId="59" fillId="36" borderId="1" xfId="11050" applyNumberFormat="1" applyFont="1" applyFill="1" applyBorder="1" applyAlignment="1">
      <alignment horizontal="right"/>
    </xf>
    <xf numFmtId="3" fontId="59" fillId="36" borderId="3" xfId="11050" applyNumberFormat="1" applyFont="1" applyFill="1" applyBorder="1" applyAlignment="1">
      <alignment horizontal="right"/>
    </xf>
    <xf numFmtId="0" fontId="29" fillId="2" borderId="5" xfId="0" applyFont="1" applyFill="1" applyBorder="1" applyAlignment="1"/>
    <xf numFmtId="0" fontId="29" fillId="2" borderId="5" xfId="0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5" fillId="2" borderId="1" xfId="0" applyFont="1" applyFill="1" applyBorder="1" applyAlignment="1">
      <alignment horizontal="left"/>
    </xf>
    <xf numFmtId="0" fontId="61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9" fontId="54" fillId="2" borderId="3" xfId="11050" applyFont="1" applyFill="1" applyBorder="1" applyAlignment="1">
      <alignment horizontal="right"/>
    </xf>
    <xf numFmtId="0" fontId="28" fillId="2" borderId="13" xfId="0" applyNumberFormat="1" applyFont="1" applyFill="1" applyBorder="1"/>
    <xf numFmtId="3" fontId="29" fillId="2" borderId="13" xfId="0" applyNumberFormat="1" applyFont="1" applyFill="1" applyBorder="1" applyAlignment="1">
      <alignment horizontal="right"/>
    </xf>
    <xf numFmtId="0" fontId="28" fillId="0" borderId="6" xfId="0" applyFont="1" applyFill="1" applyBorder="1" applyAlignment="1">
      <alignment horizontal="center" vertical="center" wrapText="1"/>
    </xf>
    <xf numFmtId="3" fontId="28" fillId="2" borderId="5" xfId="0" applyNumberFormat="1" applyFont="1" applyFill="1" applyBorder="1" applyAlignment="1">
      <alignment horizontal="right"/>
    </xf>
    <xf numFmtId="0" fontId="29" fillId="2" borderId="13" xfId="0" applyFont="1" applyFill="1" applyBorder="1" applyAlignment="1">
      <alignment horizontal="right"/>
    </xf>
    <xf numFmtId="1" fontId="45" fillId="2" borderId="14" xfId="44" applyNumberFormat="1" applyFont="1" applyFill="1" applyBorder="1"/>
    <xf numFmtId="0" fontId="28" fillId="2" borderId="14" xfId="0" applyNumberFormat="1" applyFont="1" applyFill="1" applyBorder="1"/>
    <xf numFmtId="1" fontId="45" fillId="2" borderId="15" xfId="44" applyNumberFormat="1" applyFont="1" applyFill="1" applyBorder="1"/>
    <xf numFmtId="3" fontId="30" fillId="2" borderId="7" xfId="0" applyNumberFormat="1" applyFont="1" applyFill="1" applyBorder="1" applyAlignment="1">
      <alignment horizontal="right"/>
    </xf>
    <xf numFmtId="3" fontId="45" fillId="2" borderId="13" xfId="0" applyNumberFormat="1" applyFont="1" applyFill="1" applyBorder="1" applyAlignment="1"/>
    <xf numFmtId="3" fontId="45" fillId="2" borderId="14" xfId="0" applyNumberFormat="1" applyFont="1" applyFill="1" applyBorder="1" applyAlignment="1"/>
    <xf numFmtId="3" fontId="45" fillId="2" borderId="15" xfId="0" applyNumberFormat="1" applyFont="1" applyFill="1" applyBorder="1" applyAlignment="1"/>
    <xf numFmtId="1" fontId="45" fillId="2" borderId="7" xfId="44" applyNumberFormat="1" applyFont="1" applyFill="1" applyBorder="1"/>
    <xf numFmtId="0" fontId="30" fillId="35" borderId="0" xfId="0" applyFont="1" applyFill="1" applyBorder="1" applyAlignment="1"/>
    <xf numFmtId="3" fontId="42" fillId="2" borderId="5" xfId="0" applyNumberFormat="1" applyFont="1" applyFill="1" applyBorder="1" applyAlignment="1">
      <alignment horizontal="right"/>
    </xf>
    <xf numFmtId="3" fontId="40" fillId="2" borderId="2" xfId="0" applyNumberFormat="1" applyFont="1" applyFill="1" applyBorder="1" applyAlignment="1">
      <alignment horizontal="right"/>
    </xf>
    <xf numFmtId="0" fontId="29" fillId="2" borderId="3" xfId="0" applyFont="1" applyFill="1" applyBorder="1" applyAlignment="1">
      <alignment horizontal="right"/>
    </xf>
    <xf numFmtId="17" fontId="29" fillId="2" borderId="2" xfId="0" applyNumberFormat="1" applyFont="1" applyFill="1" applyBorder="1" applyAlignment="1">
      <alignment horizontal="right"/>
    </xf>
    <xf numFmtId="3" fontId="26" fillId="36" borderId="3" xfId="0" applyNumberFormat="1" applyFont="1" applyFill="1" applyBorder="1" applyAlignment="1">
      <alignment horizontal="right"/>
    </xf>
    <xf numFmtId="3" fontId="26" fillId="36" borderId="6" xfId="0" applyNumberFormat="1" applyFont="1" applyFill="1" applyBorder="1" applyAlignment="1">
      <alignment horizontal="right"/>
    </xf>
    <xf numFmtId="3" fontId="48" fillId="2" borderId="11" xfId="0" applyNumberFormat="1" applyFont="1" applyFill="1" applyBorder="1" applyAlignment="1"/>
    <xf numFmtId="3" fontId="48" fillId="2" borderId="12" xfId="0" applyNumberFormat="1" applyFont="1" applyFill="1" applyBorder="1" applyAlignment="1"/>
    <xf numFmtId="3" fontId="29" fillId="2" borderId="5" xfId="0" applyNumberFormat="1" applyFont="1" applyFill="1" applyBorder="1" applyAlignment="1">
      <alignment horizontal="right"/>
    </xf>
    <xf numFmtId="3" fontId="30" fillId="2" borderId="15" xfId="0" applyNumberFormat="1" applyFont="1" applyFill="1" applyBorder="1" applyAlignment="1">
      <alignment horizontal="right"/>
    </xf>
    <xf numFmtId="3" fontId="45" fillId="2" borderId="6" xfId="0" applyNumberFormat="1" applyFont="1" applyFill="1" applyBorder="1" applyAlignment="1">
      <alignment horizontal="right"/>
    </xf>
    <xf numFmtId="14" fontId="55" fillId="2" borderId="10" xfId="0" applyNumberFormat="1" applyFont="1" applyFill="1" applyBorder="1" applyAlignment="1">
      <alignment horizontal="right"/>
    </xf>
    <xf numFmtId="3" fontId="40" fillId="2" borderId="8" xfId="0" applyNumberFormat="1" applyFont="1" applyFill="1" applyBorder="1" applyAlignment="1">
      <alignment horizontal="right"/>
    </xf>
    <xf numFmtId="3" fontId="42" fillId="2" borderId="4" xfId="0" applyNumberFormat="1" applyFont="1" applyFill="1" applyBorder="1" applyAlignment="1">
      <alignment horizontal="right"/>
    </xf>
    <xf numFmtId="3" fontId="48" fillId="2" borderId="11" xfId="43" applyNumberFormat="1" applyFont="1" applyFill="1" applyBorder="1"/>
    <xf numFmtId="3" fontId="40" fillId="2" borderId="9" xfId="0" applyNumberFormat="1" applyFont="1" applyFill="1" applyBorder="1" applyAlignment="1">
      <alignment horizontal="right"/>
    </xf>
    <xf numFmtId="3" fontId="57" fillId="36" borderId="7" xfId="0" applyNumberFormat="1" applyFont="1" applyFill="1" applyBorder="1" applyAlignment="1">
      <alignment horizontal="right"/>
    </xf>
    <xf numFmtId="3" fontId="30" fillId="2" borderId="14" xfId="0" applyNumberFormat="1" applyFont="1" applyFill="1" applyBorder="1" applyAlignment="1">
      <alignment horizontal="right"/>
    </xf>
    <xf numFmtId="3" fontId="59" fillId="36" borderId="7" xfId="11050" applyNumberFormat="1" applyFont="1" applyFill="1" applyBorder="1" applyAlignment="1">
      <alignment horizontal="right"/>
    </xf>
    <xf numFmtId="0" fontId="60" fillId="36" borderId="1" xfId="0" applyFont="1" applyFill="1" applyBorder="1" applyAlignment="1">
      <alignment horizontal="left"/>
    </xf>
    <xf numFmtId="3" fontId="42" fillId="0" borderId="0" xfId="0" applyNumberFormat="1" applyFont="1" applyFill="1" applyBorder="1" applyAlignment="1">
      <alignment horizontal="right"/>
    </xf>
    <xf numFmtId="4" fontId="39" fillId="2" borderId="0" xfId="0" applyNumberFormat="1" applyFont="1" applyFill="1" applyBorder="1"/>
    <xf numFmtId="3" fontId="40" fillId="2" borderId="0" xfId="0" applyNumberFormat="1" applyFont="1" applyFill="1" applyBorder="1" applyAlignment="1">
      <alignment horizontal="right"/>
    </xf>
    <xf numFmtId="4" fontId="40" fillId="2" borderId="0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48" fillId="0" borderId="10" xfId="0" applyNumberFormat="1" applyFont="1" applyFill="1" applyBorder="1" applyAlignment="1"/>
    <xf numFmtId="3" fontId="48" fillId="0" borderId="0" xfId="0" applyNumberFormat="1" applyFont="1" applyFill="1" applyBorder="1" applyAlignment="1"/>
    <xf numFmtId="3" fontId="48" fillId="0" borderId="0" xfId="46" applyNumberFormat="1" applyFont="1" applyFill="1" applyBorder="1"/>
    <xf numFmtId="3" fontId="48" fillId="0" borderId="0" xfId="0" applyNumberFormat="1" applyFont="1" applyFill="1" applyBorder="1" applyAlignment="1">
      <alignment horizontal="right"/>
    </xf>
    <xf numFmtId="3" fontId="48" fillId="0" borderId="0" xfId="43" applyNumberFormat="1" applyFont="1" applyFill="1" applyBorder="1"/>
    <xf numFmtId="3" fontId="48" fillId="0" borderId="10" xfId="43" applyNumberFormat="1" applyFont="1" applyFill="1" applyBorder="1"/>
    <xf numFmtId="3" fontId="30" fillId="0" borderId="14" xfId="0" applyNumberFormat="1" applyFont="1" applyFill="1" applyBorder="1" applyAlignment="1">
      <alignment horizontal="right"/>
    </xf>
    <xf numFmtId="3" fontId="26" fillId="0" borderId="11" xfId="0" applyNumberFormat="1" applyFont="1" applyFill="1" applyBorder="1" applyAlignment="1">
      <alignment horizontal="right"/>
    </xf>
    <xf numFmtId="0" fontId="66" fillId="34" borderId="0" xfId="0" applyFont="1" applyFill="1" applyBorder="1" applyAlignment="1"/>
    <xf numFmtId="0" fontId="25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30" fillId="0" borderId="0" xfId="0" applyNumberFormat="1" applyFont="1" applyFill="1" applyBorder="1" applyAlignment="1"/>
    <xf numFmtId="3" fontId="30" fillId="0" borderId="0" xfId="41" applyNumberFormat="1" applyFont="1" applyFill="1" applyBorder="1"/>
    <xf numFmtId="3" fontId="26" fillId="0" borderId="14" xfId="0" applyNumberFormat="1" applyFont="1" applyFill="1" applyBorder="1" applyAlignment="1">
      <alignment horizontal="right"/>
    </xf>
    <xf numFmtId="3" fontId="30" fillId="0" borderId="2" xfId="0" applyNumberFormat="1" applyFont="1" applyFill="1" applyBorder="1" applyAlignment="1">
      <alignment horizontal="right"/>
    </xf>
    <xf numFmtId="3" fontId="30" fillId="0" borderId="8" xfId="0" applyNumberFormat="1" applyFont="1" applyFill="1" applyBorder="1" applyAlignment="1">
      <alignment horizontal="right"/>
    </xf>
    <xf numFmtId="3" fontId="30" fillId="0" borderId="10" xfId="0" applyNumberFormat="1" applyFont="1" applyFill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164" fontId="30" fillId="0" borderId="0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30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6" fillId="0" borderId="8" xfId="0" applyNumberFormat="1" applyFont="1" applyFill="1" applyBorder="1" applyAlignment="1"/>
    <xf numFmtId="3" fontId="26" fillId="0" borderId="2" xfId="0" applyNumberFormat="1" applyFont="1" applyFill="1" applyBorder="1" applyAlignment="1"/>
    <xf numFmtId="0" fontId="2" fillId="0" borderId="2" xfId="186" applyFont="1" applyFill="1" applyBorder="1"/>
    <xf numFmtId="3" fontId="26" fillId="0" borderId="13" xfId="0" applyNumberFormat="1" applyFont="1" applyFill="1" applyBorder="1" applyAlignment="1">
      <alignment horizontal="right"/>
    </xf>
    <xf numFmtId="3" fontId="26" fillId="0" borderId="2" xfId="0" applyNumberFormat="1" applyFont="1" applyFill="1" applyBorder="1" applyAlignment="1">
      <alignment horizontal="right"/>
    </xf>
    <xf numFmtId="3" fontId="26" fillId="0" borderId="8" xfId="0" applyNumberFormat="1" applyFont="1" applyFill="1" applyBorder="1" applyAlignment="1">
      <alignment horizontal="right"/>
    </xf>
    <xf numFmtId="3" fontId="26" fillId="0" borderId="9" xfId="0" applyNumberFormat="1" applyFont="1" applyFill="1" applyBorder="1" applyAlignment="1">
      <alignment horizontal="right"/>
    </xf>
    <xf numFmtId="3" fontId="26" fillId="0" borderId="5" xfId="0" applyNumberFormat="1" applyFont="1" applyFill="1" applyBorder="1" applyAlignment="1">
      <alignment horizontal="right"/>
    </xf>
    <xf numFmtId="3" fontId="26" fillId="0" borderId="15" xfId="0" applyNumberFormat="1" applyFont="1" applyFill="1" applyBorder="1" applyAlignment="1">
      <alignment horizontal="right"/>
    </xf>
    <xf numFmtId="3" fontId="26" fillId="0" borderId="4" xfId="0" applyNumberFormat="1" applyFont="1" applyFill="1" applyBorder="1" applyAlignment="1">
      <alignment horizontal="right"/>
    </xf>
    <xf numFmtId="3" fontId="26" fillId="0" borderId="12" xfId="0" applyNumberFormat="1" applyFont="1" applyFill="1" applyBorder="1" applyAlignment="1">
      <alignment horizontal="right"/>
    </xf>
    <xf numFmtId="3" fontId="30" fillId="0" borderId="2" xfId="0" applyNumberFormat="1" applyFont="1" applyFill="1" applyBorder="1" applyAlignment="1"/>
    <xf numFmtId="3" fontId="30" fillId="0" borderId="0" xfId="42" applyNumberFormat="1" applyFont="1" applyFill="1" applyBorder="1"/>
    <xf numFmtId="3" fontId="42" fillId="0" borderId="2" xfId="0" applyNumberFormat="1" applyFont="1" applyFill="1" applyBorder="1"/>
    <xf numFmtId="3" fontId="42" fillId="0" borderId="10" xfId="0" applyNumberFormat="1" applyFont="1" applyFill="1" applyBorder="1"/>
    <xf numFmtId="0" fontId="30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30" fillId="0" borderId="8" xfId="0" applyNumberFormat="1" applyFont="1" applyFill="1" applyBorder="1" applyAlignment="1"/>
    <xf numFmtId="3" fontId="30" fillId="0" borderId="13" xfId="0" applyNumberFormat="1" applyFont="1" applyFill="1" applyBorder="1" applyAlignment="1">
      <alignment horizontal="right"/>
    </xf>
    <xf numFmtId="164" fontId="26" fillId="0" borderId="5" xfId="0" applyNumberFormat="1" applyFont="1" applyFill="1" applyBorder="1" applyAlignment="1">
      <alignment horizontal="right"/>
    </xf>
    <xf numFmtId="0" fontId="25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30" fillId="0" borderId="1" xfId="0" applyNumberFormat="1" applyFont="1" applyFill="1" applyBorder="1" applyAlignment="1">
      <alignment horizontal="right"/>
    </xf>
    <xf numFmtId="3" fontId="30" fillId="0" borderId="3" xfId="0" applyNumberFormat="1" applyFont="1" applyFill="1" applyBorder="1" applyAlignment="1">
      <alignment horizontal="right"/>
    </xf>
    <xf numFmtId="164" fontId="30" fillId="0" borderId="3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2" fillId="0" borderId="9" xfId="186" applyFont="1" applyFill="1" applyBorder="1"/>
    <xf numFmtId="0" fontId="25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30" fillId="0" borderId="6" xfId="0" applyNumberFormat="1" applyFont="1" applyFill="1" applyBorder="1" applyAlignment="1">
      <alignment horizontal="right"/>
    </xf>
    <xf numFmtId="3" fontId="26" fillId="0" borderId="6" xfId="0" applyNumberFormat="1" applyFont="1" applyFill="1" applyBorder="1" applyAlignment="1">
      <alignment horizontal="right"/>
    </xf>
    <xf numFmtId="3" fontId="26" fillId="0" borderId="7" xfId="0" applyNumberFormat="1" applyFont="1" applyFill="1" applyBorder="1" applyAlignment="1">
      <alignment horizontal="right"/>
    </xf>
    <xf numFmtId="3" fontId="30" fillId="0" borderId="7" xfId="0" applyNumberFormat="1" applyFont="1" applyFill="1" applyBorder="1" applyAlignment="1">
      <alignment horizontal="right"/>
    </xf>
    <xf numFmtId="1" fontId="45" fillId="2" borderId="2" xfId="44" applyNumberFormat="1" applyFont="1" applyFill="1" applyBorder="1"/>
    <xf numFmtId="0" fontId="24" fillId="35" borderId="0" xfId="0" applyFont="1" applyFill="1" applyBorder="1" applyAlignment="1">
      <alignment horizontal="center"/>
    </xf>
    <xf numFmtId="0" fontId="65" fillId="35" borderId="0" xfId="0" applyFont="1" applyFill="1" applyBorder="1" applyAlignment="1">
      <alignment horizontal="left"/>
    </xf>
    <xf numFmtId="0" fontId="62" fillId="35" borderId="0" xfId="0" applyFont="1" applyFill="1" applyBorder="1" applyAlignment="1">
      <alignment horizontal="center"/>
    </xf>
    <xf numFmtId="0" fontId="63" fillId="35" borderId="0" xfId="0" applyFont="1" applyFill="1" applyBorder="1" applyAlignment="1">
      <alignment horizontal="center"/>
    </xf>
    <xf numFmtId="3" fontId="42" fillId="0" borderId="3" xfId="0" applyNumberFormat="1" applyFont="1" applyFill="1" applyBorder="1" applyAlignment="1">
      <alignment horizontal="right"/>
    </xf>
    <xf numFmtId="3" fontId="42" fillId="0" borderId="2" xfId="0" applyNumberFormat="1" applyFont="1" applyFill="1" applyBorder="1" applyAlignment="1">
      <alignment horizontal="right"/>
    </xf>
    <xf numFmtId="3" fontId="26" fillId="36" borderId="7" xfId="0" applyNumberFormat="1" applyFont="1" applyFill="1" applyBorder="1" applyAlignment="1">
      <alignment horizontal="right"/>
    </xf>
    <xf numFmtId="3" fontId="45" fillId="36" borderId="7" xfId="0" applyNumberFormat="1" applyFont="1" applyFill="1" applyBorder="1" applyAlignment="1">
      <alignment horizontal="right"/>
    </xf>
    <xf numFmtId="1" fontId="45" fillId="36" borderId="7" xfId="44" applyNumberFormat="1" applyFont="1" applyFill="1" applyBorder="1"/>
    <xf numFmtId="3" fontId="64" fillId="0" borderId="5" xfId="0" applyNumberFormat="1" applyFont="1" applyFill="1" applyBorder="1" applyAlignment="1">
      <alignment horizontal="right"/>
    </xf>
    <xf numFmtId="3" fontId="26" fillId="2" borderId="10" xfId="0" applyNumberFormat="1" applyFont="1" applyFill="1" applyBorder="1" applyAlignment="1">
      <alignment horizontal="right"/>
    </xf>
    <xf numFmtId="0" fontId="29" fillId="2" borderId="2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3" fontId="30" fillId="0" borderId="15" xfId="0" applyNumberFormat="1" applyFont="1" applyFill="1" applyBorder="1" applyAlignment="1">
      <alignment horizontal="right"/>
    </xf>
    <xf numFmtId="3" fontId="57" fillId="2" borderId="15" xfId="0" applyNumberFormat="1" applyFont="1" applyFill="1" applyBorder="1" applyAlignment="1">
      <alignment horizontal="right"/>
    </xf>
    <xf numFmtId="3" fontId="40" fillId="2" borderId="13" xfId="0" applyNumberFormat="1" applyFont="1" applyFill="1" applyBorder="1" applyAlignment="1">
      <alignment horizontal="right"/>
    </xf>
    <xf numFmtId="14" fontId="55" fillId="2" borderId="14" xfId="0" applyNumberFormat="1" applyFont="1" applyFill="1" applyBorder="1" applyAlignment="1">
      <alignment horizontal="right"/>
    </xf>
    <xf numFmtId="3" fontId="30" fillId="2" borderId="13" xfId="0" applyNumberFormat="1" applyFont="1" applyFill="1" applyBorder="1" applyAlignment="1">
      <alignment horizontal="right"/>
    </xf>
    <xf numFmtId="3" fontId="26" fillId="0" borderId="3" xfId="0" applyNumberFormat="1" applyFont="1" applyFill="1" applyBorder="1" applyAlignment="1">
      <alignment horizontal="right"/>
    </xf>
    <xf numFmtId="3" fontId="26" fillId="36" borderId="1" xfId="0" applyNumberFormat="1" applyFont="1" applyFill="1" applyBorder="1" applyAlignment="1">
      <alignment horizontal="right"/>
    </xf>
    <xf numFmtId="3" fontId="42" fillId="0" borderId="11" xfId="0" applyNumberFormat="1" applyFont="1" applyFill="1" applyBorder="1"/>
    <xf numFmtId="0" fontId="48" fillId="2" borderId="11" xfId="0" applyFont="1" applyFill="1" applyBorder="1" applyAlignment="1"/>
    <xf numFmtId="164" fontId="30" fillId="0" borderId="10" xfId="0" applyNumberFormat="1" applyFont="1" applyFill="1" applyBorder="1" applyAlignment="1">
      <alignment horizontal="right"/>
    </xf>
    <xf numFmtId="3" fontId="64" fillId="0" borderId="15" xfId="0" applyNumberFormat="1" applyFont="1" applyFill="1" applyBorder="1" applyAlignment="1">
      <alignment horizontal="right"/>
    </xf>
    <xf numFmtId="3" fontId="42" fillId="0" borderId="13" xfId="0" applyNumberFormat="1" applyFont="1" applyFill="1" applyBorder="1" applyAlignment="1">
      <alignment horizontal="right"/>
    </xf>
    <xf numFmtId="4" fontId="39" fillId="2" borderId="14" xfId="0" applyNumberFormat="1" applyFont="1" applyFill="1" applyBorder="1"/>
    <xf numFmtId="3" fontId="40" fillId="2" borderId="14" xfId="0" applyNumberFormat="1" applyFont="1" applyFill="1" applyBorder="1" applyAlignment="1">
      <alignment horizontal="right"/>
    </xf>
    <xf numFmtId="4" fontId="40" fillId="2" borderId="14" xfId="0" applyNumberFormat="1" applyFont="1" applyFill="1" applyBorder="1" applyAlignment="1">
      <alignment horizontal="right"/>
    </xf>
    <xf numFmtId="4" fontId="39" fillId="2" borderId="10" xfId="0" applyNumberFormat="1" applyFont="1" applyFill="1" applyBorder="1"/>
    <xf numFmtId="3" fontId="40" fillId="2" borderId="10" xfId="0" applyNumberFormat="1" applyFont="1" applyFill="1" applyBorder="1" applyAlignment="1">
      <alignment horizontal="right"/>
    </xf>
    <xf numFmtId="4" fontId="40" fillId="2" borderId="10" xfId="0" applyNumberFormat="1" applyFont="1" applyFill="1" applyBorder="1" applyAlignment="1">
      <alignment horizontal="right"/>
    </xf>
    <xf numFmtId="3" fontId="42" fillId="2" borderId="1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29" fillId="0" borderId="11" xfId="0" applyFont="1" applyFill="1" applyBorder="1" applyAlignment="1">
      <alignment horizontal="right"/>
    </xf>
    <xf numFmtId="0" fontId="29" fillId="2" borderId="10" xfId="0" applyFont="1" applyFill="1" applyBorder="1" applyAlignment="1">
      <alignment horizontal="right"/>
    </xf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3" fontId="42" fillId="2" borderId="15" xfId="0" applyNumberFormat="1" applyFont="1" applyFill="1" applyBorder="1" applyAlignment="1">
      <alignment horizontal="right"/>
    </xf>
    <xf numFmtId="3" fontId="42" fillId="2" borderId="14" xfId="0" applyNumberFormat="1" applyFont="1" applyFill="1" applyBorder="1" applyAlignment="1">
      <alignment horizontal="right"/>
    </xf>
    <xf numFmtId="3" fontId="64" fillId="0" borderId="0" xfId="0" applyNumberFormat="1" applyFont="1" applyFill="1" applyBorder="1" applyAlignment="1">
      <alignment horizontal="right"/>
    </xf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60" fillId="34" borderId="35" xfId="0" applyFont="1" applyFill="1" applyBorder="1" applyAlignment="1">
      <alignment horizontal="left"/>
    </xf>
    <xf numFmtId="0" fontId="67" fillId="34" borderId="36" xfId="0" applyFont="1" applyFill="1" applyBorder="1" applyAlignment="1"/>
    <xf numFmtId="0" fontId="60" fillId="35" borderId="35" xfId="0" applyFont="1" applyFill="1" applyBorder="1" applyAlignment="1">
      <alignment horizontal="left"/>
    </xf>
    <xf numFmtId="0" fontId="67" fillId="35" borderId="36" xfId="0" applyFont="1" applyFill="1" applyBorder="1" applyAlignment="1"/>
    <xf numFmtId="0" fontId="69" fillId="34" borderId="36" xfId="0" applyFont="1" applyFill="1" applyBorder="1" applyAlignment="1"/>
    <xf numFmtId="3" fontId="68" fillId="34" borderId="36" xfId="0" applyNumberFormat="1" applyFont="1" applyFill="1" applyBorder="1" applyAlignment="1"/>
    <xf numFmtId="0" fontId="57" fillId="35" borderId="36" xfId="0" applyFont="1" applyFill="1" applyBorder="1" applyAlignment="1"/>
    <xf numFmtId="0" fontId="26" fillId="35" borderId="34" xfId="0" applyFont="1" applyFill="1" applyBorder="1" applyAlignment="1"/>
    <xf numFmtId="0" fontId="70" fillId="34" borderId="34" xfId="0" applyFont="1" applyFill="1" applyBorder="1" applyAlignment="1"/>
    <xf numFmtId="3" fontId="28" fillId="34" borderId="34" xfId="0" applyNumberFormat="1" applyFont="1" applyFill="1" applyBorder="1" applyAlignment="1"/>
    <xf numFmtId="3" fontId="57" fillId="2" borderId="36" xfId="0" applyNumberFormat="1" applyFont="1" applyFill="1" applyBorder="1" applyAlignment="1">
      <alignment horizontal="right"/>
    </xf>
    <xf numFmtId="3" fontId="30" fillId="0" borderId="38" xfId="0" applyNumberFormat="1" applyFont="1" applyFill="1" applyBorder="1" applyAlignment="1">
      <alignment horizontal="right"/>
    </xf>
    <xf numFmtId="3" fontId="57" fillId="0" borderId="2" xfId="0" applyNumberFormat="1" applyFont="1" applyFill="1" applyBorder="1" applyAlignment="1">
      <alignment horizontal="right"/>
    </xf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2" borderId="13" xfId="0" applyNumberFormat="1" applyFont="1" applyFill="1" applyBorder="1"/>
    <xf numFmtId="14" fontId="55" fillId="2" borderId="2" xfId="0" applyNumberFormat="1" applyFont="1" applyFill="1" applyBorder="1" applyAlignment="1">
      <alignment horizontal="right"/>
    </xf>
    <xf numFmtId="14" fontId="55" fillId="2" borderId="8" xfId="0" applyNumberFormat="1" applyFont="1" applyFill="1" applyBorder="1" applyAlignment="1">
      <alignment horizontal="right"/>
    </xf>
    <xf numFmtId="14" fontId="55" fillId="2" borderId="13" xfId="0" applyNumberFormat="1" applyFont="1" applyFill="1" applyBorder="1" applyAlignment="1">
      <alignment horizontal="right"/>
    </xf>
    <xf numFmtId="0" fontId="35" fillId="2" borderId="1" xfId="0" applyFont="1" applyFill="1" applyBorder="1" applyAlignment="1">
      <alignment horizontal="left"/>
    </xf>
    <xf numFmtId="3" fontId="29" fillId="2" borderId="8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46" fillId="2" borderId="8" xfId="0" applyFont="1" applyFill="1" applyBorder="1" applyAlignment="1">
      <alignment horizontal="left"/>
    </xf>
    <xf numFmtId="0" fontId="25" fillId="2" borderId="4" xfId="0" applyFont="1" applyFill="1" applyBorder="1" applyAlignment="1">
      <alignment horizontal="left"/>
    </xf>
    <xf numFmtId="0" fontId="35" fillId="2" borderId="10" xfId="0" applyFont="1" applyFill="1" applyBorder="1" applyAlignment="1">
      <alignment horizontal="left"/>
    </xf>
    <xf numFmtId="0" fontId="39" fillId="0" borderId="0" xfId="0" applyFont="1" applyFill="1" applyBorder="1" applyAlignment="1"/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3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left"/>
    </xf>
    <xf numFmtId="0" fontId="31" fillId="0" borderId="0" xfId="0" applyFont="1" applyFill="1" applyBorder="1" applyAlignment="1"/>
    <xf numFmtId="0" fontId="71" fillId="0" borderId="10" xfId="0" applyFont="1" applyFill="1" applyBorder="1" applyAlignment="1">
      <alignment horizontal="left"/>
    </xf>
    <xf numFmtId="0" fontId="71" fillId="0" borderId="8" xfId="0" applyFont="1" applyFill="1" applyBorder="1" applyAlignment="1"/>
    <xf numFmtId="0" fontId="35" fillId="2" borderId="4" xfId="0" applyFont="1" applyFill="1" applyBorder="1" applyAlignment="1">
      <alignment horizontal="left"/>
    </xf>
    <xf numFmtId="3" fontId="33" fillId="2" borderId="10" xfId="0" applyNumberFormat="1" applyFont="1" applyFill="1" applyBorder="1" applyAlignment="1">
      <alignment horizontal="right"/>
    </xf>
    <xf numFmtId="3" fontId="30" fillId="0" borderId="12" xfId="0" applyNumberFormat="1" applyFont="1" applyFill="1" applyBorder="1" applyAlignment="1">
      <alignment horizontal="right"/>
    </xf>
    <xf numFmtId="3" fontId="30" fillId="0" borderId="4" xfId="0" applyNumberFormat="1" applyFont="1" applyFill="1" applyBorder="1" applyAlignment="1">
      <alignment horizontal="right"/>
    </xf>
    <xf numFmtId="3" fontId="26" fillId="2" borderId="2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3" fontId="33" fillId="2" borderId="8" xfId="0" applyNumberFormat="1" applyFont="1" applyFill="1" applyBorder="1" applyAlignment="1">
      <alignment horizontal="right"/>
    </xf>
    <xf numFmtId="0" fontId="27" fillId="2" borderId="10" xfId="0" applyFont="1" applyFill="1" applyBorder="1" applyAlignment="1">
      <alignment horizontal="right"/>
    </xf>
    <xf numFmtId="0" fontId="27" fillId="2" borderId="10" xfId="0" applyNumberFormat="1" applyFont="1" applyFill="1" applyBorder="1"/>
    <xf numFmtId="3" fontId="59" fillId="36" borderId="7" xfId="0" applyNumberFormat="1" applyFont="1" applyFill="1" applyBorder="1" applyAlignment="1">
      <alignment horizontal="right"/>
    </xf>
    <xf numFmtId="0" fontId="27" fillId="2" borderId="8" xfId="0" applyFont="1" applyFill="1" applyBorder="1" applyAlignment="1">
      <alignment horizontal="right"/>
    </xf>
    <xf numFmtId="3" fontId="26" fillId="2" borderId="8" xfId="0" applyNumberFormat="1" applyFont="1" applyFill="1" applyBorder="1" applyAlignment="1">
      <alignment horizontal="right"/>
    </xf>
    <xf numFmtId="3" fontId="26" fillId="2" borderId="11" xfId="0" applyNumberFormat="1" applyFont="1" applyFill="1" applyBorder="1" applyAlignment="1">
      <alignment horizontal="right"/>
    </xf>
    <xf numFmtId="3" fontId="26" fillId="2" borderId="13" xfId="0" applyNumberFormat="1" applyFont="1" applyFill="1" applyBorder="1" applyAlignment="1">
      <alignment horizontal="right"/>
    </xf>
    <xf numFmtId="3" fontId="26" fillId="2" borderId="9" xfId="0" applyNumberFormat="1" applyFont="1" applyFill="1" applyBorder="1" applyAlignment="1">
      <alignment horizontal="right"/>
    </xf>
    <xf numFmtId="3" fontId="42" fillId="2" borderId="13" xfId="0" applyNumberFormat="1" applyFont="1" applyFill="1" applyBorder="1" applyAlignment="1">
      <alignment horizontal="right"/>
    </xf>
    <xf numFmtId="1" fontId="45" fillId="2" borderId="13" xfId="44" applyNumberFormat="1" applyFont="1" applyFill="1" applyBorder="1"/>
    <xf numFmtId="1" fontId="48" fillId="0" borderId="14" xfId="44" applyNumberFormat="1" applyFont="1" applyFill="1" applyBorder="1"/>
    <xf numFmtId="3" fontId="26" fillId="0" borderId="10" xfId="0" applyNumberFormat="1" applyFont="1" applyFill="1" applyBorder="1" applyAlignment="1">
      <alignment horizontal="right"/>
    </xf>
    <xf numFmtId="3" fontId="64" fillId="2" borderId="8" xfId="0" applyNumberFormat="1" applyFont="1" applyFill="1" applyBorder="1" applyAlignment="1">
      <alignment horizontal="right"/>
    </xf>
    <xf numFmtId="3" fontId="64" fillId="2" borderId="2" xfId="0" applyNumberFormat="1" applyFont="1" applyFill="1" applyBorder="1" applyAlignment="1">
      <alignment horizontal="right"/>
    </xf>
    <xf numFmtId="0" fontId="29" fillId="2" borderId="2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right"/>
    </xf>
    <xf numFmtId="3" fontId="64" fillId="2" borderId="13" xfId="0" applyNumberFormat="1" applyFont="1" applyFill="1" applyBorder="1" applyAlignment="1">
      <alignment horizontal="right"/>
    </xf>
    <xf numFmtId="0" fontId="28" fillId="35" borderId="39" xfId="0" applyFont="1" applyFill="1" applyBorder="1" applyAlignment="1"/>
    <xf numFmtId="0" fontId="34" fillId="0" borderId="0" xfId="0" applyFont="1" applyFill="1" applyBorder="1" applyAlignment="1">
      <alignment horizontal="left"/>
    </xf>
    <xf numFmtId="0" fontId="72" fillId="0" borderId="0" xfId="0" applyFont="1" applyFill="1" applyBorder="1" applyAlignment="1"/>
    <xf numFmtId="0" fontId="35" fillId="0" borderId="0" xfId="0" applyFont="1" applyFill="1" applyBorder="1" applyAlignment="1"/>
    <xf numFmtId="3" fontId="27" fillId="0" borderId="0" xfId="0" applyNumberFormat="1" applyFont="1" applyFill="1" applyBorder="1" applyAlignment="1"/>
    <xf numFmtId="3" fontId="28" fillId="0" borderId="0" xfId="0" applyNumberFormat="1" applyFont="1" applyFill="1" applyBorder="1" applyAlignment="1"/>
    <xf numFmtId="2" fontId="34" fillId="0" borderId="8" xfId="0" applyNumberFormat="1" applyFont="1" applyFill="1" applyBorder="1" applyAlignment="1">
      <alignment horizontal="left"/>
    </xf>
    <xf numFmtId="2" fontId="72" fillId="0" borderId="9" xfId="0" applyNumberFormat="1" applyFont="1" applyFill="1" applyBorder="1" applyAlignment="1"/>
    <xf numFmtId="2" fontId="34" fillId="0" borderId="10" xfId="0" applyNumberFormat="1" applyFont="1" applyFill="1" applyBorder="1" applyAlignment="1">
      <alignment horizontal="left"/>
    </xf>
    <xf numFmtId="2" fontId="35" fillId="0" borderId="11" xfId="0" applyNumberFormat="1" applyFont="1" applyFill="1" applyBorder="1" applyAlignment="1"/>
    <xf numFmtId="3" fontId="28" fillId="0" borderId="8" xfId="0" applyNumberFormat="1" applyFont="1" applyFill="1" applyBorder="1" applyAlignment="1"/>
    <xf numFmtId="3" fontId="28" fillId="0" borderId="2" xfId="0" applyNumberFormat="1" applyFont="1" applyFill="1" applyBorder="1" applyAlignment="1"/>
    <xf numFmtId="3" fontId="28" fillId="0" borderId="9" xfId="0" applyNumberFormat="1" applyFont="1" applyFill="1" applyBorder="1" applyAlignment="1"/>
    <xf numFmtId="3" fontId="28" fillId="0" borderId="13" xfId="0" applyNumberFormat="1" applyFont="1" applyFill="1" applyBorder="1" applyAlignment="1"/>
    <xf numFmtId="3" fontId="27" fillId="0" borderId="10" xfId="0" applyNumberFormat="1" applyFont="1" applyFill="1" applyBorder="1" applyAlignment="1"/>
    <xf numFmtId="3" fontId="27" fillId="0" borderId="11" xfId="0" applyNumberFormat="1" applyFont="1" applyFill="1" applyBorder="1" applyAlignment="1"/>
    <xf numFmtId="3" fontId="27" fillId="0" borderId="14" xfId="0" applyNumberFormat="1" applyFont="1" applyFill="1" applyBorder="1" applyAlignment="1"/>
    <xf numFmtId="3" fontId="28" fillId="0" borderId="10" xfId="0" applyNumberFormat="1" applyFont="1" applyFill="1" applyBorder="1" applyAlignment="1"/>
    <xf numFmtId="3" fontId="28" fillId="0" borderId="11" xfId="0" applyNumberFormat="1" applyFont="1" applyFill="1" applyBorder="1" applyAlignment="1"/>
    <xf numFmtId="3" fontId="28" fillId="0" borderId="14" xfId="0" applyNumberFormat="1" applyFont="1" applyFill="1" applyBorder="1" applyAlignment="1"/>
    <xf numFmtId="3" fontId="28" fillId="36" borderId="1" xfId="0" applyNumberFormat="1" applyFont="1" applyFill="1" applyBorder="1" applyAlignment="1"/>
    <xf numFmtId="3" fontId="28" fillId="36" borderId="3" xfId="0" applyNumberFormat="1" applyFont="1" applyFill="1" applyBorder="1" applyAlignment="1"/>
    <xf numFmtId="3" fontId="28" fillId="36" borderId="6" xfId="0" applyNumberFormat="1" applyFont="1" applyFill="1" applyBorder="1" applyAlignment="1"/>
    <xf numFmtId="3" fontId="28" fillId="36" borderId="7" xfId="0" applyNumberFormat="1" applyFont="1" applyFill="1" applyBorder="1" applyAlignment="1"/>
    <xf numFmtId="0" fontId="29" fillId="0" borderId="0" xfId="0" applyFont="1" applyFill="1" applyBorder="1" applyAlignment="1">
      <alignment horizontal="left"/>
    </xf>
    <xf numFmtId="2" fontId="26" fillId="36" borderId="1" xfId="0" applyNumberFormat="1" applyFont="1" applyFill="1" applyBorder="1" applyAlignment="1">
      <alignment horizontal="left"/>
    </xf>
    <xf numFmtId="2" fontId="30" fillId="36" borderId="6" xfId="0" applyNumberFormat="1" applyFont="1" applyFill="1" applyBorder="1" applyAlignment="1"/>
    <xf numFmtId="3" fontId="57" fillId="36" borderId="1" xfId="0" applyNumberFormat="1" applyFont="1" applyFill="1" applyBorder="1" applyAlignment="1">
      <alignment horizontal="right" vertical="center"/>
    </xf>
    <xf numFmtId="3" fontId="57" fillId="36" borderId="3" xfId="0" applyNumberFormat="1" applyFont="1" applyFill="1" applyBorder="1" applyAlignment="1">
      <alignment horizontal="right" vertical="center"/>
    </xf>
    <xf numFmtId="3" fontId="57" fillId="36" borderId="6" xfId="0" applyNumberFormat="1" applyFont="1" applyFill="1" applyBorder="1" applyAlignment="1">
      <alignment horizontal="right" vertical="center"/>
    </xf>
    <xf numFmtId="3" fontId="59" fillId="36" borderId="7" xfId="11050" applyNumberFormat="1" applyFont="1" applyFill="1" applyBorder="1" applyAlignment="1">
      <alignment horizontal="right" vertical="center"/>
    </xf>
    <xf numFmtId="3" fontId="57" fillId="36" borderId="7" xfId="0" applyNumberFormat="1" applyFont="1" applyFill="1" applyBorder="1" applyAlignment="1">
      <alignment horizontal="right" vertical="center"/>
    </xf>
    <xf numFmtId="1" fontId="45" fillId="36" borderId="7" xfId="44" applyNumberFormat="1" applyFont="1" applyFill="1" applyBorder="1" applyAlignment="1">
      <alignment vertical="center"/>
    </xf>
    <xf numFmtId="3" fontId="30" fillId="0" borderId="8" xfId="0" applyNumberFormat="1" applyFont="1" applyBorder="1" applyAlignment="1">
      <alignment horizontal="right"/>
    </xf>
    <xf numFmtId="0" fontId="28" fillId="35" borderId="35" xfId="0" applyFont="1" applyFill="1" applyBorder="1" applyAlignment="1">
      <alignment horizontal="center"/>
    </xf>
    <xf numFmtId="0" fontId="28" fillId="35" borderId="36" xfId="0" applyFont="1" applyFill="1" applyBorder="1" applyAlignment="1">
      <alignment horizontal="center"/>
    </xf>
    <xf numFmtId="3" fontId="27" fillId="34" borderId="0" xfId="0" applyNumberFormat="1" applyFont="1" applyFill="1" applyBorder="1" applyAlignment="1"/>
    <xf numFmtId="0" fontId="30" fillId="35" borderId="35" xfId="0" applyFont="1" applyFill="1" applyBorder="1" applyAlignment="1"/>
    <xf numFmtId="0" fontId="31" fillId="34" borderId="37" xfId="0" applyFont="1" applyFill="1" applyBorder="1" applyAlignment="1"/>
    <xf numFmtId="0" fontId="26" fillId="35" borderId="35" xfId="0" applyFont="1" applyFill="1" applyBorder="1" applyAlignment="1"/>
    <xf numFmtId="0" fontId="70" fillId="34" borderId="37" xfId="0" applyFont="1" applyFill="1" applyBorder="1" applyAlignment="1"/>
    <xf numFmtId="3" fontId="28" fillId="34" borderId="0" xfId="0" applyNumberFormat="1" applyFont="1" applyFill="1" applyBorder="1" applyAlignment="1"/>
    <xf numFmtId="0" fontId="26" fillId="35" borderId="0" xfId="0" applyFont="1" applyFill="1" applyBorder="1" applyAlignment="1"/>
    <xf numFmtId="0" fontId="70" fillId="34" borderId="0" xfId="0" applyFont="1" applyFill="1" applyBorder="1" applyAlignment="1"/>
    <xf numFmtId="165" fontId="27" fillId="34" borderId="34" xfId="0" applyNumberFormat="1" applyFont="1" applyFill="1" applyBorder="1" applyAlignment="1"/>
    <xf numFmtId="0" fontId="28" fillId="35" borderId="36" xfId="0" applyFont="1" applyFill="1" applyBorder="1" applyAlignment="1">
      <alignment horizontal="center"/>
    </xf>
    <xf numFmtId="3" fontId="30" fillId="2" borderId="11" xfId="0" applyNumberFormat="1" applyFont="1" applyFill="1" applyBorder="1" applyAlignment="1">
      <alignment horizontal="right"/>
    </xf>
    <xf numFmtId="3" fontId="40" fillId="2" borderId="11" xfId="0" applyNumberFormat="1" applyFont="1" applyFill="1" applyBorder="1" applyAlignment="1">
      <alignment horizontal="right"/>
    </xf>
    <xf numFmtId="3" fontId="30" fillId="2" borderId="6" xfId="0" applyNumberFormat="1" applyFont="1" applyFill="1" applyBorder="1" applyAlignment="1">
      <alignment horizontal="right"/>
    </xf>
    <xf numFmtId="3" fontId="64" fillId="2" borderId="9" xfId="0" applyNumberFormat="1" applyFont="1" applyFill="1" applyBorder="1" applyAlignment="1">
      <alignment horizontal="right"/>
    </xf>
    <xf numFmtId="3" fontId="42" fillId="2" borderId="11" xfId="0" applyNumberFormat="1" applyFont="1" applyFill="1" applyBorder="1" applyAlignment="1">
      <alignment horizontal="right"/>
    </xf>
    <xf numFmtId="3" fontId="42" fillId="2" borderId="12" xfId="0" applyNumberFormat="1" applyFont="1" applyFill="1" applyBorder="1" applyAlignment="1">
      <alignment horizontal="right"/>
    </xf>
    <xf numFmtId="0" fontId="28" fillId="35" borderId="36" xfId="0" applyFont="1" applyFill="1" applyBorder="1" applyAlignment="1">
      <alignment horizontal="center"/>
    </xf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/>
    <xf numFmtId="0" fontId="38" fillId="0" borderId="6" xfId="0" applyFont="1" applyBorder="1" applyAlignment="1"/>
    <xf numFmtId="0" fontId="57" fillId="36" borderId="6" xfId="0" applyFont="1" applyFill="1" applyBorder="1" applyAlignment="1">
      <alignment vertical="center" wrapText="1"/>
    </xf>
    <xf numFmtId="0" fontId="34" fillId="0" borderId="6" xfId="0" applyFont="1" applyBorder="1" applyAlignment="1"/>
    <xf numFmtId="0" fontId="35" fillId="2" borderId="12" xfId="0" applyFont="1" applyFill="1" applyBorder="1" applyAlignment="1"/>
    <xf numFmtId="0" fontId="57" fillId="0" borderId="11" xfId="0" applyFont="1" applyFill="1" applyBorder="1" applyAlignment="1"/>
    <xf numFmtId="0" fontId="57" fillId="0" borderId="9" xfId="0" applyFont="1" applyFill="1" applyBorder="1" applyAlignment="1"/>
    <xf numFmtId="0" fontId="38" fillId="0" borderId="3" xfId="0" applyFont="1" applyBorder="1" applyAlignment="1"/>
    <xf numFmtId="0" fontId="27" fillId="2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54" fillId="35" borderId="0" xfId="0" applyFont="1" applyFill="1" applyBorder="1" applyAlignment="1"/>
    <xf numFmtId="0" fontId="73" fillId="35" borderId="0" xfId="0" applyFont="1" applyFill="1" applyBorder="1" applyAlignment="1"/>
    <xf numFmtId="0" fontId="74" fillId="35" borderId="0" xfId="0" applyFont="1" applyFill="1" applyBorder="1" applyAlignment="1"/>
    <xf numFmtId="0" fontId="29" fillId="34" borderId="0" xfId="0" applyFont="1" applyFill="1" applyBorder="1" applyAlignment="1"/>
    <xf numFmtId="0" fontId="26" fillId="36" borderId="3" xfId="0" applyFont="1" applyFill="1" applyBorder="1" applyAlignment="1"/>
    <xf numFmtId="0" fontId="25" fillId="36" borderId="1" xfId="0" applyFont="1" applyFill="1" applyBorder="1" applyAlignment="1">
      <alignment horizontal="left"/>
    </xf>
    <xf numFmtId="0" fontId="26" fillId="36" borderId="6" xfId="0" applyFont="1" applyFill="1" applyBorder="1" applyAlignment="1"/>
    <xf numFmtId="0" fontId="35" fillId="2" borderId="0" xfId="0" applyFont="1" applyFill="1" applyBorder="1" applyAlignment="1">
      <alignment horizontal="left"/>
    </xf>
    <xf numFmtId="0" fontId="34" fillId="0" borderId="0" xfId="0" applyFont="1" applyBorder="1" applyAlignment="1"/>
    <xf numFmtId="1" fontId="45" fillId="2" borderId="0" xfId="44" applyNumberFormat="1" applyFont="1" applyFill="1" applyBorder="1"/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1" fillId="35" borderId="0" xfId="0" applyFont="1" applyFill="1" applyBorder="1" applyAlignment="1"/>
    <xf numFmtId="3" fontId="27" fillId="35" borderId="0" xfId="0" applyNumberFormat="1" applyFont="1" applyFill="1" applyBorder="1" applyAlignment="1"/>
    <xf numFmtId="0" fontId="35" fillId="0" borderId="5" xfId="0" applyFont="1" applyFill="1" applyBorder="1" applyAlignment="1"/>
    <xf numFmtId="0" fontId="38" fillId="0" borderId="0" xfId="0" applyFont="1" applyBorder="1" applyAlignment="1"/>
    <xf numFmtId="0" fontId="34" fillId="0" borderId="2" xfId="0" applyFont="1" applyBorder="1" applyAlignment="1">
      <alignment horizontal="left"/>
    </xf>
    <xf numFmtId="0" fontId="28" fillId="35" borderId="35" xfId="0" applyFont="1" applyFill="1" applyBorder="1" applyAlignment="1">
      <alignment horizontal="center"/>
    </xf>
    <xf numFmtId="0" fontId="28" fillId="35" borderId="36" xfId="0" applyFont="1" applyFill="1" applyBorder="1" applyAlignment="1">
      <alignment horizontal="center"/>
    </xf>
    <xf numFmtId="3" fontId="64" fillId="0" borderId="10" xfId="0" applyNumberFormat="1" applyFont="1" applyFill="1" applyBorder="1" applyAlignment="1">
      <alignment horizontal="right"/>
    </xf>
    <xf numFmtId="3" fontId="42" fillId="0" borderId="1" xfId="0" applyNumberFormat="1" applyFont="1" applyFill="1" applyBorder="1" applyAlignment="1">
      <alignment horizontal="right"/>
    </xf>
    <xf numFmtId="3" fontId="26" fillId="0" borderId="1" xfId="0" applyNumberFormat="1" applyFont="1" applyFill="1" applyBorder="1" applyAlignment="1">
      <alignment horizontal="right"/>
    </xf>
    <xf numFmtId="0" fontId="29" fillId="2" borderId="8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6" fillId="2" borderId="13" xfId="0" applyFont="1" applyFill="1" applyBorder="1" applyAlignment="1">
      <alignment horizontal="center" wrapText="1"/>
    </xf>
    <xf numFmtId="0" fontId="26" fillId="2" borderId="14" xfId="0" applyFont="1" applyFill="1" applyBorder="1" applyAlignment="1">
      <alignment horizontal="center" wrapText="1"/>
    </xf>
    <xf numFmtId="0" fontId="26" fillId="2" borderId="15" xfId="0" applyFont="1" applyFill="1" applyBorder="1" applyAlignment="1">
      <alignment horizontal="center" wrapText="1"/>
    </xf>
    <xf numFmtId="0" fontId="28" fillId="35" borderId="35" xfId="0" applyFont="1" applyFill="1" applyBorder="1" applyAlignment="1">
      <alignment horizontal="center"/>
    </xf>
    <xf numFmtId="0" fontId="28" fillId="35" borderId="36" xfId="0" applyFont="1" applyFill="1" applyBorder="1" applyAlignment="1">
      <alignment horizontal="center"/>
    </xf>
    <xf numFmtId="0" fontId="28" fillId="35" borderId="37" xfId="0" applyFont="1" applyFill="1" applyBorder="1" applyAlignment="1">
      <alignment horizontal="center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11" xfId="0" applyFont="1" applyFill="1" applyBorder="1" applyAlignment="1">
      <alignment horizontal="left" wrapText="1"/>
    </xf>
    <xf numFmtId="0" fontId="35" fillId="2" borderId="10" xfId="0" applyFont="1" applyFill="1" applyBorder="1" applyAlignment="1">
      <alignment horizontal="left" wrapText="1"/>
    </xf>
    <xf numFmtId="0" fontId="35" fillId="2" borderId="10" xfId="0" applyFont="1" applyFill="1" applyBorder="1" applyAlignment="1">
      <alignment horizontal="left" vertical="center" wrapText="1"/>
    </xf>
    <xf numFmtId="0" fontId="35" fillId="2" borderId="11" xfId="0" applyFont="1" applyFill="1" applyBorder="1" applyAlignment="1">
      <alignment horizontal="left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horizontal="left"/>
    </xf>
    <xf numFmtId="0" fontId="26" fillId="2" borderId="32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26" fillId="2" borderId="31" xfId="0" applyFont="1" applyFill="1" applyBorder="1" applyAlignment="1">
      <alignment horizontal="center" vertical="center" wrapText="1"/>
    </xf>
    <xf numFmtId="17" fontId="28" fillId="0" borderId="33" xfId="0" quotePrefix="1" applyNumberFormat="1" applyFont="1" applyFill="1" applyBorder="1" applyAlignment="1">
      <alignment horizontal="center" vertical="center" wrapText="1"/>
    </xf>
    <xf numFmtId="17" fontId="28" fillId="0" borderId="28" xfId="0" quotePrefix="1" applyNumberFormat="1" applyFont="1" applyFill="1" applyBorder="1" applyAlignment="1">
      <alignment horizontal="center" vertical="center" wrapText="1"/>
    </xf>
    <xf numFmtId="17" fontId="28" fillId="0" borderId="29" xfId="0" quotePrefix="1" applyNumberFormat="1" applyFont="1" applyFill="1" applyBorder="1" applyAlignment="1">
      <alignment horizontal="center" vertical="center" wrapText="1"/>
    </xf>
    <xf numFmtId="16" fontId="28" fillId="0" borderId="27" xfId="0" quotePrefix="1" applyNumberFormat="1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left" vertical="center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28575</xdr:rowOff>
        </xdr:from>
        <xdr:to>
          <xdr:col>2</xdr:col>
          <xdr:colOff>571500</xdr:colOff>
          <xdr:row>6</xdr:row>
          <xdr:rowOff>209550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00E4A8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1C1C1C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Y311"/>
  <sheetViews>
    <sheetView showGridLines="0" view="pageBreakPreview" zoomScale="70" zoomScaleNormal="80" zoomScaleSheetLayoutView="70" zoomScalePageLayoutView="50" workbookViewId="0">
      <pane xSplit="3" ySplit="5" topLeftCell="DD6" activePane="bottomRight" state="frozen"/>
      <selection pane="topRight" activeCell="D1" sqref="D1"/>
      <selection pane="bottomLeft" activeCell="A6" sqref="A6"/>
      <selection pane="bottomRight" activeCell="EA10" sqref="EA10"/>
    </sheetView>
  </sheetViews>
  <sheetFormatPr baseColWidth="10" defaultColWidth="11.42578125" defaultRowHeight="20.100000000000001" customHeight="1" x14ac:dyDescent="0.25"/>
  <cols>
    <col min="1" max="1" width="11.42578125" style="102"/>
    <col min="2" max="2" width="6.140625" style="34" customWidth="1"/>
    <col min="3" max="3" width="52.5703125" style="35" customWidth="1"/>
    <col min="4" max="4" width="10.85546875" style="3" customWidth="1"/>
    <col min="5" max="15" width="8.42578125" style="3" customWidth="1"/>
    <col min="16" max="27" width="8.42578125" style="10" customWidth="1"/>
    <col min="28" max="28" width="8.42578125" style="23" customWidth="1"/>
    <col min="29" max="39" width="8.42578125" style="3" customWidth="1"/>
    <col min="40" max="40" width="11.5703125" style="3" customWidth="1"/>
    <col min="41" max="41" width="8.7109375" style="3" customWidth="1"/>
    <col min="42" max="42" width="9.85546875" style="3" customWidth="1"/>
    <col min="43" max="53" width="8.7109375" style="3" customWidth="1"/>
    <col min="54" max="56" width="12.28515625" style="3" customWidth="1"/>
    <col min="57" max="63" width="10.5703125" style="3" customWidth="1"/>
    <col min="64" max="64" width="13.28515625" style="3" customWidth="1"/>
    <col min="65" max="76" width="11.140625" style="3" customWidth="1"/>
    <col min="77" max="77" width="13.5703125" style="3" customWidth="1"/>
    <col min="78" max="80" width="11.140625" style="3" customWidth="1"/>
    <col min="81" max="86" width="11.7109375" style="3" customWidth="1"/>
    <col min="87" max="89" width="11" style="3" customWidth="1"/>
    <col min="90" max="90" width="12.28515625" style="3" customWidth="1"/>
    <col min="91" max="102" width="11" style="3" customWidth="1"/>
    <col min="103" max="103" width="13" style="3" customWidth="1"/>
    <col min="104" max="114" width="11" style="3" customWidth="1"/>
    <col min="115" max="115" width="11.42578125" style="113"/>
    <col min="116" max="131" width="13" style="113" customWidth="1"/>
    <col min="132" max="132" width="11.5703125" style="113" bestFit="1" customWidth="1"/>
    <col min="133" max="133" width="12.5703125" style="113" bestFit="1" customWidth="1"/>
    <col min="134" max="134" width="11.42578125" style="113"/>
    <col min="135" max="135" width="11.42578125" style="103"/>
    <col min="136" max="137" width="11.42578125" style="109"/>
    <col min="138" max="152" width="11.42578125" style="103"/>
    <col min="153" max="16384" width="11.42578125" style="3"/>
  </cols>
  <sheetData>
    <row r="1" spans="1:152 3431:3431" ht="20.100000000000001" customHeight="1" x14ac:dyDescent="0.25">
      <c r="A1" s="267"/>
      <c r="B1" s="268"/>
      <c r="C1" s="107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</row>
    <row r="2" spans="1:152 3431:3431" ht="20.100000000000001" customHeight="1" thickBot="1" x14ac:dyDescent="0.3">
      <c r="A2" s="267"/>
      <c r="B2" s="268"/>
      <c r="C2" s="107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>
        <v>23</v>
      </c>
      <c r="AO2" s="99">
        <v>24</v>
      </c>
      <c r="AP2" s="99">
        <v>25</v>
      </c>
      <c r="AQ2" s="99">
        <v>26</v>
      </c>
      <c r="AR2" s="99">
        <v>27</v>
      </c>
      <c r="AS2" s="99">
        <v>28</v>
      </c>
      <c r="AT2" s="99">
        <v>29</v>
      </c>
      <c r="AU2" s="99">
        <v>30</v>
      </c>
      <c r="AV2" s="99">
        <v>31</v>
      </c>
      <c r="AW2" s="99">
        <v>32</v>
      </c>
      <c r="AX2" s="99">
        <v>33</v>
      </c>
      <c r="AY2" s="99">
        <v>34</v>
      </c>
      <c r="AZ2" s="99">
        <v>36</v>
      </c>
      <c r="BA2" s="99">
        <v>37</v>
      </c>
      <c r="BB2" s="99">
        <v>38</v>
      </c>
      <c r="BC2" s="99">
        <v>39</v>
      </c>
      <c r="BD2" s="99">
        <v>40</v>
      </c>
      <c r="BE2" s="99">
        <v>41</v>
      </c>
      <c r="BF2" s="99">
        <v>42</v>
      </c>
      <c r="BG2" s="99">
        <v>43</v>
      </c>
      <c r="BH2" s="99">
        <v>44</v>
      </c>
      <c r="BI2" s="99">
        <v>45</v>
      </c>
      <c r="BJ2" s="99">
        <v>46</v>
      </c>
      <c r="BK2" s="99">
        <v>47</v>
      </c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</row>
    <row r="3" spans="1:152 3431:3431" ht="29.25" customHeight="1" x14ac:dyDescent="0.2">
      <c r="A3" s="269"/>
      <c r="B3" s="480" t="s">
        <v>1</v>
      </c>
      <c r="C3" s="481"/>
      <c r="D3" s="480">
        <v>2009</v>
      </c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1"/>
      <c r="P3" s="462">
        <v>2010</v>
      </c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4"/>
      <c r="AB3" s="462">
        <v>2011</v>
      </c>
      <c r="AC3" s="463"/>
      <c r="AD3" s="463"/>
      <c r="AE3" s="463"/>
      <c r="AF3" s="463"/>
      <c r="AG3" s="463"/>
      <c r="AH3" s="463"/>
      <c r="AI3" s="463"/>
      <c r="AJ3" s="463"/>
      <c r="AK3" s="463"/>
      <c r="AL3" s="463"/>
      <c r="AM3" s="464"/>
      <c r="AN3" s="462">
        <v>2012</v>
      </c>
      <c r="AO3" s="463"/>
      <c r="AP3" s="463"/>
      <c r="AQ3" s="463"/>
      <c r="AR3" s="463"/>
      <c r="AS3" s="463"/>
      <c r="AT3" s="463"/>
      <c r="AU3" s="463"/>
      <c r="AV3" s="463"/>
      <c r="AW3" s="463"/>
      <c r="AX3" s="463"/>
      <c r="AY3" s="464"/>
      <c r="AZ3" s="462">
        <v>2013</v>
      </c>
      <c r="BA3" s="463"/>
      <c r="BB3" s="463"/>
      <c r="BC3" s="463"/>
      <c r="BD3" s="463"/>
      <c r="BE3" s="463"/>
      <c r="BF3" s="463"/>
      <c r="BG3" s="463"/>
      <c r="BH3" s="463"/>
      <c r="BI3" s="463"/>
      <c r="BJ3" s="463"/>
      <c r="BK3" s="463"/>
      <c r="BL3" s="470" t="s">
        <v>92</v>
      </c>
      <c r="BM3" s="462">
        <v>2014</v>
      </c>
      <c r="BN3" s="463"/>
      <c r="BO3" s="463"/>
      <c r="BP3" s="463"/>
      <c r="BQ3" s="463"/>
      <c r="BR3" s="463"/>
      <c r="BS3" s="463"/>
      <c r="BT3" s="463"/>
      <c r="BU3" s="463"/>
      <c r="BV3" s="463"/>
      <c r="BW3" s="463"/>
      <c r="BX3" s="464"/>
      <c r="BY3" s="278"/>
      <c r="BZ3" s="462">
        <v>2015</v>
      </c>
      <c r="CA3" s="463"/>
      <c r="CB3" s="463"/>
      <c r="CC3" s="463"/>
      <c r="CD3" s="463"/>
      <c r="CE3" s="463"/>
      <c r="CF3" s="463"/>
      <c r="CG3" s="463"/>
      <c r="CH3" s="463"/>
      <c r="CI3" s="463"/>
      <c r="CJ3" s="463"/>
      <c r="CK3" s="464"/>
      <c r="CL3" s="468"/>
      <c r="CM3" s="462">
        <v>2016</v>
      </c>
      <c r="CN3" s="463"/>
      <c r="CO3" s="463"/>
      <c r="CP3" s="463"/>
      <c r="CQ3" s="463"/>
      <c r="CR3" s="463"/>
      <c r="CS3" s="463"/>
      <c r="CT3" s="463"/>
      <c r="CU3" s="463"/>
      <c r="CV3" s="463"/>
      <c r="CW3" s="463"/>
      <c r="CX3" s="463"/>
      <c r="CY3" s="302"/>
      <c r="CZ3" s="462">
        <v>2017</v>
      </c>
      <c r="DA3" s="463"/>
      <c r="DB3" s="463"/>
      <c r="DC3" s="463"/>
      <c r="DD3" s="463"/>
      <c r="DE3" s="463"/>
      <c r="DF3" s="463"/>
      <c r="DG3" s="463"/>
      <c r="DH3" s="463"/>
      <c r="DI3" s="463"/>
      <c r="DJ3" s="463"/>
      <c r="DK3" s="464"/>
      <c r="DL3" s="323"/>
      <c r="DM3" s="465">
        <v>2018</v>
      </c>
      <c r="DN3" s="466"/>
      <c r="DO3" s="466"/>
      <c r="DP3" s="466"/>
      <c r="DQ3" s="466"/>
      <c r="DR3" s="466"/>
      <c r="DS3" s="466"/>
      <c r="DT3" s="466"/>
      <c r="DU3" s="466"/>
      <c r="DV3" s="466"/>
      <c r="DW3" s="466"/>
      <c r="DX3" s="467"/>
      <c r="DY3" s="465">
        <v>2019</v>
      </c>
      <c r="DZ3" s="466"/>
      <c r="EA3" s="466"/>
    </row>
    <row r="4" spans="1:152 3431:3431" ht="18.75" customHeight="1" x14ac:dyDescent="0.2">
      <c r="A4" s="269"/>
      <c r="B4" s="482"/>
      <c r="C4" s="483"/>
      <c r="D4" s="482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3"/>
      <c r="P4" s="465"/>
      <c r="Q4" s="466"/>
      <c r="R4" s="466"/>
      <c r="S4" s="466"/>
      <c r="T4" s="466"/>
      <c r="U4" s="466"/>
      <c r="V4" s="466"/>
      <c r="W4" s="466"/>
      <c r="X4" s="466"/>
      <c r="Y4" s="466"/>
      <c r="Z4" s="466"/>
      <c r="AA4" s="467"/>
      <c r="AB4" s="465"/>
      <c r="AC4" s="466"/>
      <c r="AD4" s="466"/>
      <c r="AE4" s="466"/>
      <c r="AF4" s="466"/>
      <c r="AG4" s="466"/>
      <c r="AH4" s="466"/>
      <c r="AI4" s="466"/>
      <c r="AJ4" s="466"/>
      <c r="AK4" s="466"/>
      <c r="AL4" s="466"/>
      <c r="AM4" s="467"/>
      <c r="AN4" s="465"/>
      <c r="AO4" s="466"/>
      <c r="AP4" s="466"/>
      <c r="AQ4" s="466"/>
      <c r="AR4" s="466"/>
      <c r="AS4" s="466"/>
      <c r="AT4" s="466"/>
      <c r="AU4" s="466"/>
      <c r="AV4" s="466"/>
      <c r="AW4" s="466"/>
      <c r="AX4" s="466"/>
      <c r="AY4" s="467"/>
      <c r="AZ4" s="465"/>
      <c r="BA4" s="466"/>
      <c r="BB4" s="466"/>
      <c r="BC4" s="466"/>
      <c r="BD4" s="466"/>
      <c r="BE4" s="466"/>
      <c r="BF4" s="466"/>
      <c r="BG4" s="466"/>
      <c r="BH4" s="466"/>
      <c r="BI4" s="466"/>
      <c r="BJ4" s="466"/>
      <c r="BK4" s="466"/>
      <c r="BL4" s="471"/>
      <c r="BM4" s="465"/>
      <c r="BN4" s="466"/>
      <c r="BO4" s="466"/>
      <c r="BP4" s="466"/>
      <c r="BQ4" s="466"/>
      <c r="BR4" s="466"/>
      <c r="BS4" s="466"/>
      <c r="BT4" s="466"/>
      <c r="BU4" s="466"/>
      <c r="BV4" s="466"/>
      <c r="BW4" s="466"/>
      <c r="BX4" s="467"/>
      <c r="BY4" s="279"/>
      <c r="BZ4" s="465"/>
      <c r="CA4" s="466"/>
      <c r="CB4" s="466"/>
      <c r="CC4" s="466"/>
      <c r="CD4" s="466"/>
      <c r="CE4" s="466"/>
      <c r="CF4" s="466"/>
      <c r="CG4" s="466"/>
      <c r="CH4" s="466"/>
      <c r="CI4" s="466"/>
      <c r="CJ4" s="466"/>
      <c r="CK4" s="467"/>
      <c r="CL4" s="469"/>
      <c r="CM4" s="465"/>
      <c r="CN4" s="466"/>
      <c r="CO4" s="466"/>
      <c r="CP4" s="466"/>
      <c r="CQ4" s="466"/>
      <c r="CR4" s="466"/>
      <c r="CS4" s="466"/>
      <c r="CT4" s="466"/>
      <c r="CU4" s="466"/>
      <c r="CV4" s="466"/>
      <c r="CW4" s="466"/>
      <c r="CX4" s="466"/>
      <c r="CY4" s="303"/>
      <c r="CZ4" s="465"/>
      <c r="DA4" s="466"/>
      <c r="DB4" s="466"/>
      <c r="DC4" s="466"/>
      <c r="DD4" s="466"/>
      <c r="DE4" s="466"/>
      <c r="DF4" s="466"/>
      <c r="DG4" s="466"/>
      <c r="DH4" s="466"/>
      <c r="DI4" s="466"/>
      <c r="DJ4" s="466"/>
      <c r="DK4" s="467"/>
      <c r="DL4" s="324"/>
      <c r="DM4" s="465"/>
      <c r="DN4" s="466"/>
      <c r="DO4" s="466"/>
      <c r="DP4" s="466"/>
      <c r="DQ4" s="466"/>
      <c r="DR4" s="466"/>
      <c r="DS4" s="466"/>
      <c r="DT4" s="466"/>
      <c r="DU4" s="466"/>
      <c r="DV4" s="466"/>
      <c r="DW4" s="466"/>
      <c r="DX4" s="467"/>
      <c r="DY4" s="465"/>
      <c r="DZ4" s="466"/>
      <c r="EA4" s="466"/>
    </row>
    <row r="5" spans="1:152 3431:3431" s="10" customFormat="1" ht="21" customHeight="1" thickBot="1" x14ac:dyDescent="0.3">
      <c r="A5" s="269"/>
      <c r="B5" s="484"/>
      <c r="C5" s="485"/>
      <c r="D5" s="7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35</v>
      </c>
      <c r="K5" s="8" t="s">
        <v>36</v>
      </c>
      <c r="L5" s="8" t="s">
        <v>37</v>
      </c>
      <c r="M5" s="8" t="s">
        <v>45</v>
      </c>
      <c r="N5" s="8" t="s">
        <v>46</v>
      </c>
      <c r="O5" s="8" t="s">
        <v>47</v>
      </c>
      <c r="P5" s="7" t="s">
        <v>2</v>
      </c>
      <c r="Q5" s="8" t="s">
        <v>3</v>
      </c>
      <c r="R5" s="8" t="s">
        <v>4</v>
      </c>
      <c r="S5" s="8" t="s">
        <v>5</v>
      </c>
      <c r="T5" s="8" t="s">
        <v>6</v>
      </c>
      <c r="U5" s="8" t="s">
        <v>7</v>
      </c>
      <c r="V5" s="8" t="s">
        <v>35</v>
      </c>
      <c r="W5" s="8" t="s">
        <v>36</v>
      </c>
      <c r="X5" s="8" t="s">
        <v>37</v>
      </c>
      <c r="Y5" s="8" t="s">
        <v>45</v>
      </c>
      <c r="Z5" s="8" t="s">
        <v>46</v>
      </c>
      <c r="AA5" s="9" t="s">
        <v>47</v>
      </c>
      <c r="AB5" s="7" t="s">
        <v>2</v>
      </c>
      <c r="AC5" s="8" t="s">
        <v>3</v>
      </c>
      <c r="AD5" s="8" t="s">
        <v>4</v>
      </c>
      <c r="AE5" s="8" t="s">
        <v>5</v>
      </c>
      <c r="AF5" s="8" t="s">
        <v>6</v>
      </c>
      <c r="AG5" s="8" t="s">
        <v>7</v>
      </c>
      <c r="AH5" s="8" t="s">
        <v>35</v>
      </c>
      <c r="AI5" s="8" t="s">
        <v>36</v>
      </c>
      <c r="AJ5" s="8" t="s">
        <v>37</v>
      </c>
      <c r="AK5" s="8" t="s">
        <v>45</v>
      </c>
      <c r="AL5" s="8" t="s">
        <v>46</v>
      </c>
      <c r="AM5" s="8" t="s">
        <v>47</v>
      </c>
      <c r="AN5" s="7" t="s">
        <v>2</v>
      </c>
      <c r="AO5" s="8" t="s">
        <v>3</v>
      </c>
      <c r="AP5" s="8" t="s">
        <v>4</v>
      </c>
      <c r="AQ5" s="8" t="s">
        <v>5</v>
      </c>
      <c r="AR5" s="8" t="s">
        <v>6</v>
      </c>
      <c r="AS5" s="8" t="s">
        <v>7</v>
      </c>
      <c r="AT5" s="8" t="s">
        <v>35</v>
      </c>
      <c r="AU5" s="8" t="s">
        <v>36</v>
      </c>
      <c r="AV5" s="8" t="s">
        <v>37</v>
      </c>
      <c r="AW5" s="8" t="s">
        <v>45</v>
      </c>
      <c r="AX5" s="8" t="s">
        <v>46</v>
      </c>
      <c r="AY5" s="9" t="s">
        <v>47</v>
      </c>
      <c r="AZ5" s="8" t="s">
        <v>2</v>
      </c>
      <c r="BA5" s="8" t="s">
        <v>3</v>
      </c>
      <c r="BB5" s="8" t="s">
        <v>4</v>
      </c>
      <c r="BC5" s="8" t="s">
        <v>5</v>
      </c>
      <c r="BD5" s="8" t="s">
        <v>6</v>
      </c>
      <c r="BE5" s="8" t="s">
        <v>7</v>
      </c>
      <c r="BF5" s="8" t="s">
        <v>35</v>
      </c>
      <c r="BG5" s="8" t="s">
        <v>36</v>
      </c>
      <c r="BH5" s="8" t="s">
        <v>37</v>
      </c>
      <c r="BI5" s="8" t="s">
        <v>45</v>
      </c>
      <c r="BJ5" s="8" t="s">
        <v>46</v>
      </c>
      <c r="BK5" s="8" t="s">
        <v>47</v>
      </c>
      <c r="BL5" s="472"/>
      <c r="BM5" s="7" t="s">
        <v>2</v>
      </c>
      <c r="BN5" s="8" t="s">
        <v>3</v>
      </c>
      <c r="BO5" s="8" t="s">
        <v>4</v>
      </c>
      <c r="BP5" s="8" t="s">
        <v>5</v>
      </c>
      <c r="BQ5" s="8" t="s">
        <v>6</v>
      </c>
      <c r="BR5" s="8" t="s">
        <v>7</v>
      </c>
      <c r="BS5" s="8" t="s">
        <v>35</v>
      </c>
      <c r="BT5" s="8" t="s">
        <v>36</v>
      </c>
      <c r="BU5" s="8" t="s">
        <v>37</v>
      </c>
      <c r="BV5" s="8" t="s">
        <v>45</v>
      </c>
      <c r="BW5" s="8" t="s">
        <v>46</v>
      </c>
      <c r="BX5" s="9" t="s">
        <v>47</v>
      </c>
      <c r="BY5" s="8" t="s">
        <v>111</v>
      </c>
      <c r="BZ5" s="7" t="s">
        <v>2</v>
      </c>
      <c r="CA5" s="8" t="s">
        <v>3</v>
      </c>
      <c r="CB5" s="8" t="s">
        <v>4</v>
      </c>
      <c r="CC5" s="8" t="s">
        <v>5</v>
      </c>
      <c r="CD5" s="8" t="s">
        <v>6</v>
      </c>
      <c r="CE5" s="8" t="s">
        <v>7</v>
      </c>
      <c r="CF5" s="8" t="s">
        <v>35</v>
      </c>
      <c r="CG5" s="8" t="s">
        <v>36</v>
      </c>
      <c r="CH5" s="8" t="s">
        <v>37</v>
      </c>
      <c r="CI5" s="8" t="s">
        <v>45</v>
      </c>
      <c r="CJ5" s="8" t="s">
        <v>46</v>
      </c>
      <c r="CK5" s="9" t="s">
        <v>47</v>
      </c>
      <c r="CL5" s="8" t="s">
        <v>130</v>
      </c>
      <c r="CM5" s="7" t="s">
        <v>2</v>
      </c>
      <c r="CN5" s="8" t="s">
        <v>3</v>
      </c>
      <c r="CO5" s="8" t="s">
        <v>4</v>
      </c>
      <c r="CP5" s="8" t="s">
        <v>5</v>
      </c>
      <c r="CQ5" s="8" t="s">
        <v>6</v>
      </c>
      <c r="CR5" s="8" t="s">
        <v>7</v>
      </c>
      <c r="CS5" s="8" t="s">
        <v>35</v>
      </c>
      <c r="CT5" s="8" t="s">
        <v>36</v>
      </c>
      <c r="CU5" s="8" t="s">
        <v>37</v>
      </c>
      <c r="CV5" s="8" t="s">
        <v>45</v>
      </c>
      <c r="CW5" s="8" t="s">
        <v>46</v>
      </c>
      <c r="CX5" s="8" t="s">
        <v>47</v>
      </c>
      <c r="CY5" s="304" t="s">
        <v>136</v>
      </c>
      <c r="CZ5" s="7" t="s">
        <v>2</v>
      </c>
      <c r="DA5" s="8" t="s">
        <v>3</v>
      </c>
      <c r="DB5" s="8" t="s">
        <v>4</v>
      </c>
      <c r="DC5" s="8" t="s">
        <v>5</v>
      </c>
      <c r="DD5" s="8" t="s">
        <v>6</v>
      </c>
      <c r="DE5" s="8" t="s">
        <v>7</v>
      </c>
      <c r="DF5" s="8" t="s">
        <v>35</v>
      </c>
      <c r="DG5" s="8" t="s">
        <v>36</v>
      </c>
      <c r="DH5" s="8" t="s">
        <v>37</v>
      </c>
      <c r="DI5" s="8" t="s">
        <v>45</v>
      </c>
      <c r="DJ5" s="8" t="s">
        <v>46</v>
      </c>
      <c r="DK5" s="9" t="s">
        <v>47</v>
      </c>
      <c r="DL5" s="304" t="s">
        <v>141</v>
      </c>
      <c r="DM5" s="7" t="s">
        <v>2</v>
      </c>
      <c r="DN5" s="8" t="s">
        <v>3</v>
      </c>
      <c r="DO5" s="8" t="s">
        <v>4</v>
      </c>
      <c r="DP5" s="8" t="s">
        <v>5</v>
      </c>
      <c r="DQ5" s="8" t="s">
        <v>6</v>
      </c>
      <c r="DR5" s="8" t="s">
        <v>7</v>
      </c>
      <c r="DS5" s="8" t="s">
        <v>35</v>
      </c>
      <c r="DT5" s="8" t="s">
        <v>36</v>
      </c>
      <c r="DU5" s="8" t="s">
        <v>37</v>
      </c>
      <c r="DV5" s="8" t="s">
        <v>45</v>
      </c>
      <c r="DW5" s="8" t="s">
        <v>46</v>
      </c>
      <c r="DX5" s="8" t="s">
        <v>47</v>
      </c>
      <c r="DY5" s="7" t="s">
        <v>2</v>
      </c>
      <c r="DZ5" s="8" t="s">
        <v>3</v>
      </c>
      <c r="EA5" s="8" t="s">
        <v>4</v>
      </c>
      <c r="EB5" s="114"/>
      <c r="EC5" s="114"/>
      <c r="ED5" s="114"/>
      <c r="EE5" s="104"/>
      <c r="EF5" s="110"/>
      <c r="EG5" s="110"/>
      <c r="EH5" s="104"/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</row>
    <row r="6" spans="1:152 3431:3431" s="11" customFormat="1" ht="20.100000000000001" customHeight="1" thickBot="1" x14ac:dyDescent="0.3">
      <c r="A6" s="270"/>
      <c r="B6" s="156" t="s">
        <v>131</v>
      </c>
      <c r="C6" s="156"/>
      <c r="D6" s="156"/>
      <c r="E6" s="156"/>
      <c r="F6" s="156"/>
      <c r="G6" s="157"/>
      <c r="H6" s="157"/>
      <c r="I6" s="157"/>
      <c r="J6" s="157"/>
      <c r="K6" s="157"/>
      <c r="L6" s="157"/>
      <c r="M6" s="157"/>
      <c r="N6" s="157"/>
      <c r="O6" s="157"/>
      <c r="P6" s="43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182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182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301"/>
      <c r="DZ6" s="56"/>
      <c r="EA6" s="56"/>
      <c r="EB6" s="115"/>
      <c r="EC6" s="115"/>
      <c r="ED6" s="115"/>
      <c r="EE6" s="105"/>
      <c r="EF6" s="111"/>
      <c r="EG6" s="111"/>
      <c r="EH6" s="105"/>
      <c r="EI6" s="105"/>
      <c r="EJ6" s="105"/>
      <c r="EK6" s="105"/>
      <c r="EL6" s="105"/>
      <c r="EM6" s="105"/>
      <c r="EN6" s="105"/>
      <c r="EO6" s="105"/>
      <c r="EP6" s="105"/>
      <c r="EQ6" s="105"/>
      <c r="ER6" s="105"/>
      <c r="ES6" s="105"/>
      <c r="ET6" s="105"/>
      <c r="EU6" s="105"/>
      <c r="EV6" s="105"/>
    </row>
    <row r="7" spans="1:152 3431:3431" s="443" customFormat="1" ht="20.100000000000001" customHeight="1" thickBot="1" x14ac:dyDescent="0.3">
      <c r="A7" s="270"/>
      <c r="B7" s="143"/>
      <c r="C7" s="444" t="s">
        <v>61</v>
      </c>
      <c r="D7" s="286">
        <f t="shared" ref="D7:BM7" si="0">+D9+D62+D108+D111</f>
        <v>15179.365812478753</v>
      </c>
      <c r="E7" s="184">
        <f t="shared" si="0"/>
        <v>14075.916223722599</v>
      </c>
      <c r="F7" s="184">
        <f t="shared" si="0"/>
        <v>14017.933613287392</v>
      </c>
      <c r="G7" s="184">
        <f t="shared" si="0"/>
        <v>14350.666998066323</v>
      </c>
      <c r="H7" s="184">
        <f t="shared" si="0"/>
        <v>15270.185932739139</v>
      </c>
      <c r="I7" s="184">
        <f t="shared" si="0"/>
        <v>13394.476591289304</v>
      </c>
      <c r="J7" s="184">
        <f t="shared" si="0"/>
        <v>14031.506017214402</v>
      </c>
      <c r="K7" s="184">
        <f t="shared" si="0"/>
        <v>12466.639415153673</v>
      </c>
      <c r="L7" s="184">
        <f t="shared" si="0"/>
        <v>14476.659494555293</v>
      </c>
      <c r="M7" s="184">
        <f t="shared" si="0"/>
        <v>16137.079943305698</v>
      </c>
      <c r="N7" s="184">
        <f t="shared" si="0"/>
        <v>16352.668159368395</v>
      </c>
      <c r="O7" s="185">
        <f t="shared" si="0"/>
        <v>18021.495996027501</v>
      </c>
      <c r="P7" s="286">
        <f t="shared" si="0"/>
        <v>14126.062302311997</v>
      </c>
      <c r="Q7" s="184">
        <f t="shared" si="0"/>
        <v>13506.571570270426</v>
      </c>
      <c r="R7" s="184">
        <f t="shared" si="0"/>
        <v>15431.790904172994</v>
      </c>
      <c r="S7" s="184">
        <f t="shared" si="0"/>
        <v>19304.128442206315</v>
      </c>
      <c r="T7" s="184">
        <f t="shared" si="0"/>
        <v>16359.728299739383</v>
      </c>
      <c r="U7" s="184">
        <f t="shared" si="0"/>
        <v>17050.942261258333</v>
      </c>
      <c r="V7" s="184">
        <f t="shared" si="0"/>
        <v>17063.498630998627</v>
      </c>
      <c r="W7" s="184">
        <f t="shared" si="0"/>
        <v>16730.621441783704</v>
      </c>
      <c r="X7" s="184">
        <f t="shared" si="0"/>
        <v>16154.117903184697</v>
      </c>
      <c r="Y7" s="184">
        <f t="shared" si="0"/>
        <v>17401.4836660373</v>
      </c>
      <c r="Z7" s="184">
        <f t="shared" si="0"/>
        <v>16035.281198288823</v>
      </c>
      <c r="AA7" s="185">
        <f t="shared" si="0"/>
        <v>22257.322846880234</v>
      </c>
      <c r="AB7" s="286">
        <f t="shared" si="0"/>
        <v>15874.639306069481</v>
      </c>
      <c r="AC7" s="184">
        <f t="shared" si="0"/>
        <v>15619.876628068785</v>
      </c>
      <c r="AD7" s="184">
        <f t="shared" si="0"/>
        <v>17550.905895474283</v>
      </c>
      <c r="AE7" s="184">
        <f t="shared" si="0"/>
        <v>23134.950260206504</v>
      </c>
      <c r="AF7" s="184">
        <f t="shared" si="0"/>
        <v>26865.584505295818</v>
      </c>
      <c r="AG7" s="184">
        <f t="shared" si="0"/>
        <v>20665.9505713012</v>
      </c>
      <c r="AH7" s="184">
        <f t="shared" si="0"/>
        <v>26741.44116010029</v>
      </c>
      <c r="AI7" s="184">
        <f t="shared" si="0"/>
        <v>22349.722819855309</v>
      </c>
      <c r="AJ7" s="184">
        <f t="shared" si="0"/>
        <v>24502.524163185604</v>
      </c>
      <c r="AK7" s="184">
        <f t="shared" si="0"/>
        <v>21898.392049327202</v>
      </c>
      <c r="AL7" s="184">
        <f t="shared" si="0"/>
        <v>23716.573137069103</v>
      </c>
      <c r="AM7" s="185">
        <f t="shared" si="0"/>
        <v>28024.403973067001</v>
      </c>
      <c r="AN7" s="184">
        <f t="shared" si="0"/>
        <v>23577.044139582598</v>
      </c>
      <c r="AO7" s="184">
        <f t="shared" si="0"/>
        <v>21436.750035338802</v>
      </c>
      <c r="AP7" s="184">
        <f t="shared" si="0"/>
        <v>26292.814272804804</v>
      </c>
      <c r="AQ7" s="184">
        <f t="shared" si="0"/>
        <v>23782.829022060803</v>
      </c>
      <c r="AR7" s="184">
        <f t="shared" si="0"/>
        <v>32385.979784652402</v>
      </c>
      <c r="AS7" s="184">
        <f t="shared" si="0"/>
        <v>25017.052149408792</v>
      </c>
      <c r="AT7" s="184">
        <f t="shared" si="0"/>
        <v>30327.1906365592</v>
      </c>
      <c r="AU7" s="184">
        <f t="shared" si="0"/>
        <v>27641.871395734201</v>
      </c>
      <c r="AV7" s="184">
        <f t="shared" si="0"/>
        <v>23587.139261416549</v>
      </c>
      <c r="AW7" s="184">
        <f t="shared" si="0"/>
        <v>33056.246796451</v>
      </c>
      <c r="AX7" s="184">
        <f t="shared" si="0"/>
        <v>25430.698183424596</v>
      </c>
      <c r="AY7" s="184">
        <f t="shared" si="0"/>
        <v>26193.686034338803</v>
      </c>
      <c r="AZ7" s="286">
        <f t="shared" si="0"/>
        <v>28944.641083504601</v>
      </c>
      <c r="BA7" s="184">
        <f t="shared" si="0"/>
        <v>22867.482691301204</v>
      </c>
      <c r="BB7" s="184">
        <f t="shared" si="0"/>
        <v>26216.714642345196</v>
      </c>
      <c r="BC7" s="184">
        <f t="shared" si="0"/>
        <v>33052.387824592253</v>
      </c>
      <c r="BD7" s="184">
        <f t="shared" si="0"/>
        <v>32752.88570176479</v>
      </c>
      <c r="BE7" s="184">
        <f t="shared" si="0"/>
        <v>31997.807871235993</v>
      </c>
      <c r="BF7" s="184">
        <f t="shared" si="0"/>
        <v>36091.318983102567</v>
      </c>
      <c r="BG7" s="184">
        <f t="shared" si="0"/>
        <v>32899.238986737793</v>
      </c>
      <c r="BH7" s="184">
        <f t="shared" si="0"/>
        <v>29324.0139415952</v>
      </c>
      <c r="BI7" s="184">
        <f t="shared" si="0"/>
        <v>32547.578761865596</v>
      </c>
      <c r="BJ7" s="184">
        <f t="shared" si="0"/>
        <v>32203.675849707994</v>
      </c>
      <c r="BK7" s="184">
        <f t="shared" si="0"/>
        <v>37350.398959994709</v>
      </c>
      <c r="BL7" s="273">
        <f t="shared" si="0"/>
        <v>376248.14529774798</v>
      </c>
      <c r="BM7" s="184">
        <f t="shared" si="0"/>
        <v>37421.62348195479</v>
      </c>
      <c r="BN7" s="184">
        <f t="shared" ref="BN7:DX7" si="1">+BN9+BN62+BN108+BN111</f>
        <v>30126.714574973204</v>
      </c>
      <c r="BO7" s="184">
        <f t="shared" si="1"/>
        <v>33568.632558024794</v>
      </c>
      <c r="BP7" s="184">
        <f t="shared" si="1"/>
        <v>38509.51258927639</v>
      </c>
      <c r="BQ7" s="184">
        <f t="shared" si="1"/>
        <v>38541.295008248795</v>
      </c>
      <c r="BR7" s="184">
        <f t="shared" si="1"/>
        <v>33556.580935342601</v>
      </c>
      <c r="BS7" s="184">
        <f t="shared" si="1"/>
        <v>43329.7172372696</v>
      </c>
      <c r="BT7" s="184">
        <f t="shared" si="1"/>
        <v>33627.220174825794</v>
      </c>
      <c r="BU7" s="184">
        <f t="shared" si="1"/>
        <v>34167.881123005602</v>
      </c>
      <c r="BV7" s="184">
        <f t="shared" si="1"/>
        <v>38475.61439664301</v>
      </c>
      <c r="BW7" s="184">
        <f t="shared" si="1"/>
        <v>30530.412569643602</v>
      </c>
      <c r="BX7" s="184">
        <f t="shared" si="1"/>
        <v>44026.281500293408</v>
      </c>
      <c r="BY7" s="273">
        <f t="shared" si="1"/>
        <v>435881.4861495017</v>
      </c>
      <c r="BZ7" s="286">
        <f t="shared" si="1"/>
        <v>36189.038018074803</v>
      </c>
      <c r="CA7" s="184">
        <f t="shared" si="1"/>
        <v>31308.832963621797</v>
      </c>
      <c r="CB7" s="184">
        <f t="shared" si="1"/>
        <v>35093.276307559208</v>
      </c>
      <c r="CC7" s="184">
        <f t="shared" si="1"/>
        <v>43525.390188923397</v>
      </c>
      <c r="CD7" s="184">
        <f t="shared" si="1"/>
        <v>36292.676447491191</v>
      </c>
      <c r="CE7" s="184">
        <f t="shared" si="1"/>
        <v>37984.14928837258</v>
      </c>
      <c r="CF7" s="184">
        <f t="shared" si="1"/>
        <v>45451.703443585422</v>
      </c>
      <c r="CG7" s="184">
        <f t="shared" si="1"/>
        <v>34264.406158216603</v>
      </c>
      <c r="CH7" s="184">
        <f t="shared" si="1"/>
        <v>33214.439597804594</v>
      </c>
      <c r="CI7" s="184">
        <f t="shared" si="1"/>
        <v>40435.274017608215</v>
      </c>
      <c r="CJ7" s="184">
        <f t="shared" si="1"/>
        <v>35014.371481748989</v>
      </c>
      <c r="CK7" s="184">
        <f t="shared" si="1"/>
        <v>47942.131000655987</v>
      </c>
      <c r="CL7" s="273">
        <f t="shared" si="1"/>
        <v>456715.68891366274</v>
      </c>
      <c r="CM7" s="184">
        <f t="shared" si="1"/>
        <v>38234.120439683793</v>
      </c>
      <c r="CN7" s="184">
        <f t="shared" si="1"/>
        <v>36399.417257901216</v>
      </c>
      <c r="CO7" s="184">
        <f t="shared" si="1"/>
        <v>43273.653410963198</v>
      </c>
      <c r="CP7" s="184">
        <f t="shared" si="1"/>
        <v>46224.449205248602</v>
      </c>
      <c r="CQ7" s="184">
        <f t="shared" si="1"/>
        <v>47008.720544612406</v>
      </c>
      <c r="CR7" s="184">
        <f t="shared" si="1"/>
        <v>46621.747673351798</v>
      </c>
      <c r="CS7" s="184">
        <f t="shared" si="1"/>
        <v>40009.055095369389</v>
      </c>
      <c r="CT7" s="184">
        <f t="shared" si="1"/>
        <v>51039.468868088392</v>
      </c>
      <c r="CU7" s="184">
        <f t="shared" si="1"/>
        <v>50289.153485662209</v>
      </c>
      <c r="CV7" s="184">
        <f t="shared" si="1"/>
        <v>52899.210558305393</v>
      </c>
      <c r="CW7" s="184">
        <f t="shared" si="1"/>
        <v>48205.557161060387</v>
      </c>
      <c r="CX7" s="184">
        <f t="shared" si="1"/>
        <v>57424.930025538029</v>
      </c>
      <c r="CY7" s="273">
        <f t="shared" si="1"/>
        <v>557629.4837257847</v>
      </c>
      <c r="CZ7" s="184">
        <f t="shared" si="1"/>
        <v>44089.4906550304</v>
      </c>
      <c r="DA7" s="184">
        <f t="shared" si="1"/>
        <v>37606.220131665992</v>
      </c>
      <c r="DB7" s="184">
        <f t="shared" si="1"/>
        <v>48205.360680905411</v>
      </c>
      <c r="DC7" s="184">
        <f t="shared" si="1"/>
        <v>52180.448335575027</v>
      </c>
      <c r="DD7" s="184">
        <f t="shared" si="1"/>
        <v>56392.49780489879</v>
      </c>
      <c r="DE7" s="184">
        <f t="shared" si="1"/>
        <v>45726.814884708801</v>
      </c>
      <c r="DF7" s="184">
        <f t="shared" si="1"/>
        <v>47652.794064765396</v>
      </c>
      <c r="DG7" s="184">
        <f t="shared" si="1"/>
        <v>44217.753119297609</v>
      </c>
      <c r="DH7" s="184">
        <f t="shared" si="1"/>
        <v>45529.03072201836</v>
      </c>
      <c r="DI7" s="184">
        <f t="shared" si="1"/>
        <v>49037.057047930786</v>
      </c>
      <c r="DJ7" s="184">
        <f t="shared" si="1"/>
        <v>47916.694351204016</v>
      </c>
      <c r="DK7" s="184">
        <f t="shared" si="1"/>
        <v>54664.162353628002</v>
      </c>
      <c r="DL7" s="273">
        <f t="shared" si="1"/>
        <v>573218.32415162865</v>
      </c>
      <c r="DM7" s="184">
        <f t="shared" si="1"/>
        <v>50423.429560936187</v>
      </c>
      <c r="DN7" s="184">
        <f t="shared" si="1"/>
        <v>39738.834091426375</v>
      </c>
      <c r="DO7" s="184">
        <f t="shared" si="1"/>
        <v>51961.211661101588</v>
      </c>
      <c r="DP7" s="184">
        <f t="shared" si="1"/>
        <v>64833.126459393228</v>
      </c>
      <c r="DQ7" s="184">
        <f t="shared" si="1"/>
        <v>56075.627524850759</v>
      </c>
      <c r="DR7" s="184">
        <f t="shared" si="1"/>
        <v>51464.159690112603</v>
      </c>
      <c r="DS7" s="184">
        <f t="shared" si="1"/>
        <v>55490.06135921261</v>
      </c>
      <c r="DT7" s="184">
        <f t="shared" si="1"/>
        <v>52146.521844141178</v>
      </c>
      <c r="DU7" s="184">
        <f t="shared" si="1"/>
        <v>47902.791112044011</v>
      </c>
      <c r="DV7" s="184">
        <f t="shared" si="1"/>
        <v>61401.861970221929</v>
      </c>
      <c r="DW7" s="184">
        <f t="shared" si="1"/>
        <v>51599.497265340608</v>
      </c>
      <c r="DX7" s="184">
        <f t="shared" si="1"/>
        <v>51693.443199533562</v>
      </c>
      <c r="DY7" s="286">
        <f>+DY9+DY62+DY108+DY111</f>
        <v>53053.452872118796</v>
      </c>
      <c r="DZ7" s="184">
        <f>+DZ9+DZ62+DZ108+DZ111</f>
        <v>37334.236854270785</v>
      </c>
      <c r="EA7" s="184">
        <f>+EA9+EA62+EA108+EA111</f>
        <v>0</v>
      </c>
      <c r="EB7" s="440"/>
      <c r="EC7" s="440"/>
      <c r="ED7" s="440"/>
      <c r="EE7" s="441"/>
      <c r="EF7" s="442"/>
      <c r="EG7" s="442"/>
      <c r="EH7" s="441"/>
      <c r="EI7" s="441"/>
      <c r="EJ7" s="441"/>
      <c r="EK7" s="441"/>
      <c r="EL7" s="441"/>
      <c r="EM7" s="441"/>
      <c r="EN7" s="441"/>
      <c r="EO7" s="441"/>
      <c r="EP7" s="441"/>
      <c r="EQ7" s="441"/>
      <c r="ER7" s="441"/>
      <c r="ES7" s="441"/>
      <c r="ET7" s="441"/>
      <c r="EU7" s="441"/>
      <c r="EV7" s="441"/>
    </row>
    <row r="8" spans="1:152 3431:3431" s="11" customFormat="1" ht="20.100000000000001" customHeight="1" x14ac:dyDescent="0.3">
      <c r="A8" s="270"/>
      <c r="B8" s="50" t="s">
        <v>44</v>
      </c>
      <c r="C8" s="19"/>
      <c r="D8" s="12"/>
      <c r="E8" s="13"/>
      <c r="F8" s="13"/>
      <c r="G8" s="45"/>
      <c r="H8" s="45"/>
      <c r="I8" s="45"/>
      <c r="J8" s="45"/>
      <c r="K8" s="45"/>
      <c r="L8" s="45"/>
      <c r="M8" s="45"/>
      <c r="N8" s="45"/>
      <c r="O8" s="45"/>
      <c r="P8" s="183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38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39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70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70"/>
      <c r="BZ8" s="38"/>
      <c r="CA8" s="56"/>
      <c r="CB8" s="56"/>
      <c r="CC8" s="56"/>
      <c r="CD8" s="56"/>
      <c r="CE8" s="14"/>
      <c r="CF8" s="14"/>
      <c r="CG8" s="14"/>
      <c r="CH8" s="14"/>
      <c r="CI8" s="14"/>
      <c r="CJ8" s="14"/>
      <c r="CK8" s="14"/>
      <c r="CL8" s="170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70"/>
      <c r="CZ8" s="14"/>
      <c r="DA8" s="14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170"/>
      <c r="DM8" s="38"/>
      <c r="DN8" s="14"/>
      <c r="DO8" s="14"/>
      <c r="DP8" s="56"/>
      <c r="DQ8" s="56"/>
      <c r="DR8" s="56"/>
      <c r="DS8" s="56"/>
      <c r="DT8" s="56"/>
      <c r="DU8" s="56"/>
      <c r="DV8" s="56"/>
      <c r="DW8" s="56"/>
      <c r="DX8" s="56"/>
      <c r="DY8" s="301"/>
      <c r="DZ8" s="56"/>
      <c r="EA8" s="56"/>
      <c r="EB8" s="115"/>
      <c r="EC8" s="115"/>
      <c r="ED8" s="115"/>
      <c r="EE8" s="105"/>
      <c r="EF8" s="111"/>
      <c r="EG8" s="111"/>
      <c r="EH8" s="105"/>
      <c r="EI8" s="105"/>
      <c r="EJ8" s="105"/>
      <c r="EK8" s="105"/>
      <c r="EL8" s="105"/>
      <c r="EM8" s="105"/>
      <c r="EN8" s="105"/>
      <c r="EO8" s="105"/>
      <c r="EP8" s="105"/>
      <c r="EQ8" s="105"/>
      <c r="ER8" s="105"/>
      <c r="ES8" s="105"/>
      <c r="ET8" s="105"/>
      <c r="EU8" s="105"/>
      <c r="EV8" s="105"/>
    </row>
    <row r="9" spans="1:152 3431:3431" ht="20.100000000000001" customHeight="1" thickBot="1" x14ac:dyDescent="0.3">
      <c r="A9" s="269"/>
      <c r="B9" s="486" t="s">
        <v>39</v>
      </c>
      <c r="C9" s="487"/>
      <c r="D9" s="16">
        <f t="shared" ref="D9:BM9" si="2">SUM(D10:D60)-D52-D44</f>
        <v>9852.2075003700011</v>
      </c>
      <c r="E9" s="16">
        <f t="shared" si="2"/>
        <v>9591.6672761300033</v>
      </c>
      <c r="F9" s="16">
        <f t="shared" si="2"/>
        <v>8763.4897011500016</v>
      </c>
      <c r="G9" s="16">
        <f t="shared" si="2"/>
        <v>9828.1017698799988</v>
      </c>
      <c r="H9" s="16">
        <f t="shared" si="2"/>
        <v>10393.374762000007</v>
      </c>
      <c r="I9" s="16">
        <f t="shared" si="2"/>
        <v>8644.786129619999</v>
      </c>
      <c r="J9" s="16">
        <f t="shared" si="2"/>
        <v>9713.3351849700011</v>
      </c>
      <c r="K9" s="16">
        <f t="shared" si="2"/>
        <v>7763.2137778700007</v>
      </c>
      <c r="L9" s="16">
        <f t="shared" si="2"/>
        <v>9769.6565608000001</v>
      </c>
      <c r="M9" s="16">
        <f t="shared" si="2"/>
        <v>11004.5040732</v>
      </c>
      <c r="N9" s="16">
        <f t="shared" si="2"/>
        <v>10852.340315580002</v>
      </c>
      <c r="O9" s="16">
        <f t="shared" si="2"/>
        <v>12661.082938149997</v>
      </c>
      <c r="P9" s="16">
        <f t="shared" si="2"/>
        <v>10139.730982730001</v>
      </c>
      <c r="Q9" s="16">
        <f t="shared" si="2"/>
        <v>9578.7443552600016</v>
      </c>
      <c r="R9" s="16">
        <f t="shared" si="2"/>
        <v>10801.23316552</v>
      </c>
      <c r="S9" s="16">
        <f t="shared" si="2"/>
        <v>13536.9375244</v>
      </c>
      <c r="T9" s="16">
        <f t="shared" si="2"/>
        <v>10452.164507130003</v>
      </c>
      <c r="U9" s="16">
        <f t="shared" si="2"/>
        <v>11475.249738069999</v>
      </c>
      <c r="V9" s="16">
        <f t="shared" si="2"/>
        <v>11954.22990493</v>
      </c>
      <c r="W9" s="16">
        <f t="shared" si="2"/>
        <v>12235.594021630002</v>
      </c>
      <c r="X9" s="16">
        <f t="shared" si="2"/>
        <v>11692.786242770002</v>
      </c>
      <c r="Y9" s="16">
        <f t="shared" si="2"/>
        <v>12117.228140339999</v>
      </c>
      <c r="Z9" s="16">
        <f t="shared" si="2"/>
        <v>11254.619977460001</v>
      </c>
      <c r="AA9" s="16">
        <f t="shared" si="2"/>
        <v>13597.83507542</v>
      </c>
      <c r="AB9" s="16">
        <f t="shared" si="2"/>
        <v>11856.993141819999</v>
      </c>
      <c r="AC9" s="16">
        <f t="shared" si="2"/>
        <v>11854.345553269999</v>
      </c>
      <c r="AD9" s="16">
        <f t="shared" si="2"/>
        <v>12929.049911270002</v>
      </c>
      <c r="AE9" s="16">
        <f t="shared" si="2"/>
        <v>18046.946078480003</v>
      </c>
      <c r="AF9" s="16">
        <f t="shared" si="2"/>
        <v>19876.371696189992</v>
      </c>
      <c r="AG9" s="16">
        <f t="shared" si="2"/>
        <v>15349.461232060003</v>
      </c>
      <c r="AH9" s="16">
        <f t="shared" si="2"/>
        <v>20404.601831190001</v>
      </c>
      <c r="AI9" s="16">
        <f t="shared" si="2"/>
        <v>16792.882640440002</v>
      </c>
      <c r="AJ9" s="16">
        <f t="shared" si="2"/>
        <v>18717.550969290001</v>
      </c>
      <c r="AK9" s="16">
        <f t="shared" si="2"/>
        <v>16735.026845069999</v>
      </c>
      <c r="AL9" s="16">
        <f t="shared" si="2"/>
        <v>18855.74320855</v>
      </c>
      <c r="AM9" s="16">
        <f t="shared" si="2"/>
        <v>21416.643523670002</v>
      </c>
      <c r="AN9" s="40">
        <f t="shared" si="2"/>
        <v>18958.77182609</v>
      </c>
      <c r="AO9" s="16">
        <f t="shared" si="2"/>
        <v>16800.773144560004</v>
      </c>
      <c r="AP9" s="16">
        <f t="shared" si="2"/>
        <v>20838.055042980006</v>
      </c>
      <c r="AQ9" s="16">
        <f t="shared" si="2"/>
        <v>18725.156051820002</v>
      </c>
      <c r="AR9" s="16">
        <f t="shared" si="2"/>
        <v>23832.623504210002</v>
      </c>
      <c r="AS9" s="16">
        <f t="shared" si="2"/>
        <v>19045.220603089998</v>
      </c>
      <c r="AT9" s="16">
        <f t="shared" si="2"/>
        <v>25143.468060160001</v>
      </c>
      <c r="AU9" s="16">
        <f t="shared" si="2"/>
        <v>22055.527646729999</v>
      </c>
      <c r="AV9" s="16">
        <f t="shared" si="2"/>
        <v>19813.939311839997</v>
      </c>
      <c r="AW9" s="16">
        <f t="shared" si="2"/>
        <v>25818.095144390001</v>
      </c>
      <c r="AX9" s="16">
        <f t="shared" si="2"/>
        <v>20170.522286019997</v>
      </c>
      <c r="AY9" s="41">
        <f t="shared" si="2"/>
        <v>20758.053517630004</v>
      </c>
      <c r="AZ9" s="16">
        <f t="shared" si="2"/>
        <v>22569.47455313</v>
      </c>
      <c r="BA9" s="16">
        <f t="shared" si="2"/>
        <v>16852.003564990002</v>
      </c>
      <c r="BB9" s="16">
        <f t="shared" si="2"/>
        <v>19497.162177869996</v>
      </c>
      <c r="BC9" s="16">
        <f t="shared" si="2"/>
        <v>26314.749100920002</v>
      </c>
      <c r="BD9" s="16">
        <f t="shared" si="2"/>
        <v>25625.883181529989</v>
      </c>
      <c r="BE9" s="16">
        <f t="shared" si="2"/>
        <v>22708.100444389995</v>
      </c>
      <c r="BF9" s="16">
        <f t="shared" si="2"/>
        <v>28762.917107459998</v>
      </c>
      <c r="BG9" s="16">
        <f t="shared" si="2"/>
        <v>23593.922874089996</v>
      </c>
      <c r="BH9" s="16">
        <f t="shared" si="2"/>
        <v>21155.50869653</v>
      </c>
      <c r="BI9" s="16">
        <f t="shared" si="2"/>
        <v>24620.966990809997</v>
      </c>
      <c r="BJ9" s="16">
        <f t="shared" si="2"/>
        <v>25088.224488199994</v>
      </c>
      <c r="BK9" s="16">
        <f t="shared" si="2"/>
        <v>29589.793061949989</v>
      </c>
      <c r="BL9" s="15">
        <f t="shared" si="2"/>
        <v>286378.70624187001</v>
      </c>
      <c r="BM9" s="16">
        <f t="shared" si="2"/>
        <v>29836.206469519992</v>
      </c>
      <c r="BN9" s="16">
        <f t="shared" ref="BN9:DX9" si="3">SUM(BN10:BN60)-BN52-BN44</f>
        <v>22754.560910240005</v>
      </c>
      <c r="BO9" s="16">
        <f t="shared" si="3"/>
        <v>25512.00475924999</v>
      </c>
      <c r="BP9" s="16">
        <f t="shared" si="3"/>
        <v>29739.67203677999</v>
      </c>
      <c r="BQ9" s="16">
        <f t="shared" si="3"/>
        <v>28269.420260979994</v>
      </c>
      <c r="BR9" s="16">
        <f t="shared" si="3"/>
        <v>25324.099079270003</v>
      </c>
      <c r="BS9" s="16">
        <f t="shared" si="3"/>
        <v>35685.095120509999</v>
      </c>
      <c r="BT9" s="16">
        <f t="shared" si="3"/>
        <v>25187.569984979993</v>
      </c>
      <c r="BU9" s="16">
        <f t="shared" si="3"/>
        <v>27305.427671720001</v>
      </c>
      <c r="BV9" s="16">
        <f t="shared" si="3"/>
        <v>31399.784530930006</v>
      </c>
      <c r="BW9" s="16">
        <f t="shared" si="3"/>
        <v>25701.048814740003</v>
      </c>
      <c r="BX9" s="16">
        <f t="shared" si="3"/>
        <v>37518.93371450001</v>
      </c>
      <c r="BY9" s="281">
        <f t="shared" si="3"/>
        <v>344233.82335342007</v>
      </c>
      <c r="BZ9" s="40">
        <f t="shared" si="3"/>
        <v>30617.404330270005</v>
      </c>
      <c r="CA9" s="16">
        <f t="shared" si="3"/>
        <v>26830.027244069996</v>
      </c>
      <c r="CB9" s="16">
        <f t="shared" si="3"/>
        <v>30356.93454254001</v>
      </c>
      <c r="CC9" s="16">
        <f t="shared" si="3"/>
        <v>37616.534921559993</v>
      </c>
      <c r="CD9" s="16">
        <f t="shared" si="3"/>
        <v>31796.376631779989</v>
      </c>
      <c r="CE9" s="16">
        <f t="shared" si="3"/>
        <v>32930.025945349982</v>
      </c>
      <c r="CF9" s="16">
        <f t="shared" si="3"/>
        <v>41491.098574510019</v>
      </c>
      <c r="CG9" s="16">
        <f t="shared" si="3"/>
        <v>29914.696311260002</v>
      </c>
      <c r="CH9" s="16">
        <f t="shared" si="3"/>
        <v>29100.714963009996</v>
      </c>
      <c r="CI9" s="16">
        <f t="shared" si="3"/>
        <v>34997.755057220013</v>
      </c>
      <c r="CJ9" s="16">
        <f t="shared" si="3"/>
        <v>31221.210259709987</v>
      </c>
      <c r="CK9" s="16">
        <f t="shared" si="3"/>
        <v>39133.671692629985</v>
      </c>
      <c r="CL9" s="15">
        <f t="shared" si="3"/>
        <v>396006.45047390996</v>
      </c>
      <c r="CM9" s="16">
        <f t="shared" si="3"/>
        <v>33382.008274489999</v>
      </c>
      <c r="CN9" s="16">
        <f t="shared" si="3"/>
        <v>31612.028763470014</v>
      </c>
      <c r="CO9" s="16">
        <f t="shared" si="3"/>
        <v>35257.595498249997</v>
      </c>
      <c r="CP9" s="16">
        <f t="shared" si="3"/>
        <v>37336.408437279999</v>
      </c>
      <c r="CQ9" s="16">
        <f t="shared" si="3"/>
        <v>39490.362884840004</v>
      </c>
      <c r="CR9" s="16">
        <f t="shared" si="3"/>
        <v>40166.270108419994</v>
      </c>
      <c r="CS9" s="16">
        <f t="shared" si="3"/>
        <v>35053.55418644999</v>
      </c>
      <c r="CT9" s="16">
        <f t="shared" si="3"/>
        <v>45461.497210779991</v>
      </c>
      <c r="CU9" s="16">
        <f t="shared" si="3"/>
        <v>44665.568884230008</v>
      </c>
      <c r="CV9" s="16">
        <f t="shared" si="3"/>
        <v>47710.957792579989</v>
      </c>
      <c r="CW9" s="16">
        <f t="shared" si="3"/>
        <v>41350.39382848001</v>
      </c>
      <c r="CX9" s="16">
        <f t="shared" si="3"/>
        <v>52110.045844520027</v>
      </c>
      <c r="CY9" s="15">
        <f t="shared" si="3"/>
        <v>483596.69171378994</v>
      </c>
      <c r="CZ9" s="16">
        <f t="shared" si="3"/>
        <v>39769.232339599999</v>
      </c>
      <c r="DA9" s="16">
        <f t="shared" si="3"/>
        <v>33183.443311399991</v>
      </c>
      <c r="DB9" s="16">
        <f t="shared" si="3"/>
        <v>41830.432626220012</v>
      </c>
      <c r="DC9" s="16">
        <f t="shared" si="3"/>
        <v>46057.940197010023</v>
      </c>
      <c r="DD9" s="16">
        <f t="shared" si="3"/>
        <v>45107.934898479987</v>
      </c>
      <c r="DE9" s="16">
        <f t="shared" si="3"/>
        <v>37088.375350030001</v>
      </c>
      <c r="DF9" s="16">
        <f t="shared" si="3"/>
        <v>39969.438209749991</v>
      </c>
      <c r="DG9" s="16">
        <f t="shared" si="3"/>
        <v>36133.185573090006</v>
      </c>
      <c r="DH9" s="16">
        <f t="shared" si="3"/>
        <v>38044.248530479992</v>
      </c>
      <c r="DI9" s="16">
        <f t="shared" si="3"/>
        <v>42854.761817389983</v>
      </c>
      <c r="DJ9" s="16">
        <f t="shared" si="3"/>
        <v>42706.258067270013</v>
      </c>
      <c r="DK9" s="16">
        <f t="shared" si="3"/>
        <v>47509.915469480002</v>
      </c>
      <c r="DL9" s="15">
        <f t="shared" si="3"/>
        <v>490255.16639020003</v>
      </c>
      <c r="DM9" s="40">
        <f t="shared" si="3"/>
        <v>43574.967404059993</v>
      </c>
      <c r="DN9" s="16">
        <f t="shared" si="3"/>
        <v>34609.745149209994</v>
      </c>
      <c r="DO9" s="16">
        <f t="shared" si="3"/>
        <v>47626.474345949988</v>
      </c>
      <c r="DP9" s="16">
        <f t="shared" si="3"/>
        <v>58996.096264950014</v>
      </c>
      <c r="DQ9" s="16">
        <f t="shared" si="3"/>
        <v>49519.529942069959</v>
      </c>
      <c r="DR9" s="16">
        <f t="shared" si="3"/>
        <v>45923.174522189998</v>
      </c>
      <c r="DS9" s="16">
        <f t="shared" si="3"/>
        <v>50864.210961500008</v>
      </c>
      <c r="DT9" s="16">
        <f t="shared" si="3"/>
        <v>46428.063554109976</v>
      </c>
      <c r="DU9" s="16">
        <f t="shared" si="3"/>
        <v>42894.326231240004</v>
      </c>
      <c r="DV9" s="16">
        <f t="shared" si="3"/>
        <v>56392.395722869929</v>
      </c>
      <c r="DW9" s="16">
        <f t="shared" si="3"/>
        <v>46497.89238034001</v>
      </c>
      <c r="DX9" s="16">
        <f t="shared" si="3"/>
        <v>46991.250110350004</v>
      </c>
      <c r="DY9" s="40">
        <f>SUM(DY10:DY60)-DY52-DY44</f>
        <v>48552.818306350018</v>
      </c>
      <c r="DZ9" s="16">
        <f>SUM(DZ10:DZ60)-DZ52-DZ44</f>
        <v>32296.223123699987</v>
      </c>
      <c r="EA9" s="16">
        <f>SUM(EA10:EA60)-EA52-EA44</f>
        <v>0</v>
      </c>
      <c r="EB9" s="129"/>
    </row>
    <row r="10" spans="1:152 3431:3431" ht="20.100000000000001" customHeight="1" x14ac:dyDescent="0.25">
      <c r="A10" s="269"/>
      <c r="B10" s="217" t="s">
        <v>8</v>
      </c>
      <c r="C10" s="218" t="s">
        <v>71</v>
      </c>
      <c r="D10" s="219">
        <v>2380.1684893800007</v>
      </c>
      <c r="E10" s="219">
        <v>3181.8660317399999</v>
      </c>
      <c r="F10" s="219">
        <v>2100.96343914</v>
      </c>
      <c r="G10" s="219">
        <v>2621.2492120799998</v>
      </c>
      <c r="H10" s="219">
        <v>3462.3281415300007</v>
      </c>
      <c r="I10" s="219">
        <v>1910.8375127000002</v>
      </c>
      <c r="J10" s="219">
        <v>2126.5855789000002</v>
      </c>
      <c r="K10" s="219">
        <v>1850.5776609700004</v>
      </c>
      <c r="L10" s="219">
        <v>2214.1206525000007</v>
      </c>
      <c r="M10" s="220">
        <v>2468.6271339000004</v>
      </c>
      <c r="N10" s="220">
        <v>2610.3516561600004</v>
      </c>
      <c r="O10" s="220">
        <v>3418.28158773</v>
      </c>
      <c r="P10" s="27">
        <v>2193.71287411</v>
      </c>
      <c r="Q10" s="27">
        <v>2325.68796664</v>
      </c>
      <c r="R10" s="27">
        <v>2150.1200799500002</v>
      </c>
      <c r="S10" s="27">
        <v>2900.0601048700005</v>
      </c>
      <c r="T10" s="27">
        <v>2371.7152247800004</v>
      </c>
      <c r="U10" s="27">
        <v>2410.4523434499993</v>
      </c>
      <c r="V10" s="27">
        <v>2532.3939104600004</v>
      </c>
      <c r="W10" s="27">
        <v>3087.3435480300009</v>
      </c>
      <c r="X10" s="27">
        <v>3121.5601421400002</v>
      </c>
      <c r="Y10" s="27">
        <v>2782.9435088099999</v>
      </c>
      <c r="Z10" s="27">
        <v>2715.9189682300007</v>
      </c>
      <c r="AA10" s="27">
        <v>2844.7305496000004</v>
      </c>
      <c r="AB10" s="222">
        <v>2400.0458035799998</v>
      </c>
      <c r="AC10" s="222">
        <v>2647.5886310600004</v>
      </c>
      <c r="AD10" s="222">
        <v>3012.8826035000002</v>
      </c>
      <c r="AE10" s="222">
        <v>4338.4898194800007</v>
      </c>
      <c r="AF10" s="222">
        <v>6004.1112577700005</v>
      </c>
      <c r="AG10" s="222">
        <v>3648.2941165500001</v>
      </c>
      <c r="AH10" s="222">
        <v>4229.8702913099996</v>
      </c>
      <c r="AI10" s="222">
        <v>3266.8028879000003</v>
      </c>
      <c r="AJ10" s="222">
        <v>4044.0782769900002</v>
      </c>
      <c r="AK10" s="222">
        <v>3268.7642204899998</v>
      </c>
      <c r="AL10" s="222">
        <v>3835.5995664899997</v>
      </c>
      <c r="AM10" s="222">
        <v>5015.3134582199991</v>
      </c>
      <c r="AN10" s="223">
        <v>3817.2870306000009</v>
      </c>
      <c r="AO10" s="222">
        <v>2776.9569599400024</v>
      </c>
      <c r="AP10" s="222">
        <v>3074.8021771900012</v>
      </c>
      <c r="AQ10" s="222">
        <v>2362.7769751700012</v>
      </c>
      <c r="AR10" s="222">
        <v>3173.1624195899985</v>
      </c>
      <c r="AS10" s="222">
        <v>2879.9595021299992</v>
      </c>
      <c r="AT10" s="222">
        <v>3584.4026658499988</v>
      </c>
      <c r="AU10" s="222">
        <v>3521.8837025999969</v>
      </c>
      <c r="AV10" s="222">
        <v>2968.653838440001</v>
      </c>
      <c r="AW10" s="222">
        <v>3402.1552321300014</v>
      </c>
      <c r="AX10" s="222">
        <v>2353.1175139099978</v>
      </c>
      <c r="AY10" s="222">
        <v>2027.984797849999</v>
      </c>
      <c r="AZ10" s="224">
        <v>2390.0933685799992</v>
      </c>
      <c r="BA10" s="27">
        <v>1574.72235806</v>
      </c>
      <c r="BB10" s="27">
        <v>1564.9986953899993</v>
      </c>
      <c r="BC10" s="27">
        <v>2960.8170429200018</v>
      </c>
      <c r="BD10" s="27">
        <v>3805.8351472499985</v>
      </c>
      <c r="BE10" s="27">
        <v>2649.9181303099986</v>
      </c>
      <c r="BF10" s="27">
        <v>3416.4257248100021</v>
      </c>
      <c r="BG10" s="27">
        <v>3072.6886423299975</v>
      </c>
      <c r="BH10" s="27">
        <v>2576.4155046700012</v>
      </c>
      <c r="BI10" s="27">
        <v>1820.4440218999994</v>
      </c>
      <c r="BJ10" s="27">
        <v>2425.0594349999992</v>
      </c>
      <c r="BK10" s="27">
        <v>2583.4345341599974</v>
      </c>
      <c r="BL10" s="214">
        <f t="shared" ref="BL10:BL60" si="4">SUM(AZ10:BK10)</f>
        <v>30840.852605379994</v>
      </c>
      <c r="BM10" s="222">
        <v>2558.8496042100001</v>
      </c>
      <c r="BN10" s="222">
        <v>2120.6817589300003</v>
      </c>
      <c r="BO10" s="222">
        <v>3317.7348213299974</v>
      </c>
      <c r="BP10" s="222">
        <v>4245.3230028400021</v>
      </c>
      <c r="BQ10" s="222">
        <v>5244.4901577899973</v>
      </c>
      <c r="BR10" s="222">
        <v>4010.0552055500025</v>
      </c>
      <c r="BS10" s="222">
        <v>7329.5021927900007</v>
      </c>
      <c r="BT10" s="222">
        <v>3608.4409972899975</v>
      </c>
      <c r="BU10" s="222">
        <v>794.64016796999999</v>
      </c>
      <c r="BV10" s="27">
        <v>848.5</v>
      </c>
      <c r="BW10" s="27">
        <v>292</v>
      </c>
      <c r="BX10" s="27">
        <v>542</v>
      </c>
      <c r="BY10" s="214">
        <f>SUM(BM10:BX10)</f>
        <v>34912.217908699997</v>
      </c>
      <c r="BZ10" s="224">
        <v>680</v>
      </c>
      <c r="CA10" s="27">
        <v>820</v>
      </c>
      <c r="CB10" s="27">
        <v>832</v>
      </c>
      <c r="CC10" s="27">
        <v>945</v>
      </c>
      <c r="CD10" s="27">
        <v>790</v>
      </c>
      <c r="CE10" s="27">
        <v>505</v>
      </c>
      <c r="CF10" s="27">
        <v>505</v>
      </c>
      <c r="CG10" s="27">
        <v>185</v>
      </c>
      <c r="CH10" s="27">
        <v>80</v>
      </c>
      <c r="CI10" s="27">
        <v>204</v>
      </c>
      <c r="CJ10" s="27">
        <v>497</v>
      </c>
      <c r="CK10" s="27">
        <v>889</v>
      </c>
      <c r="CL10" s="214">
        <f>SUM(BZ10:CK10)</f>
        <v>6932</v>
      </c>
      <c r="CM10" s="27">
        <v>876</v>
      </c>
      <c r="CN10" s="27">
        <v>691</v>
      </c>
      <c r="CO10" s="27">
        <v>1331.8</v>
      </c>
      <c r="CP10" s="27">
        <v>890.8</v>
      </c>
      <c r="CQ10" s="27">
        <v>1313.9</v>
      </c>
      <c r="CR10" s="27">
        <v>818</v>
      </c>
      <c r="CS10" s="27">
        <v>1255</v>
      </c>
      <c r="CT10" s="27">
        <v>1098</v>
      </c>
      <c r="CU10" s="27">
        <v>1691.01041667</v>
      </c>
      <c r="CV10" s="27">
        <v>1711</v>
      </c>
      <c r="CW10" s="27">
        <v>1354</v>
      </c>
      <c r="CX10" s="27">
        <v>1195</v>
      </c>
      <c r="CY10" s="214">
        <f>SUM(CM10:CX10)</f>
        <v>14225.51041667</v>
      </c>
      <c r="CZ10" s="27">
        <v>540</v>
      </c>
      <c r="DA10" s="27">
        <v>1511.0216666700001</v>
      </c>
      <c r="DB10" s="27">
        <v>1192</v>
      </c>
      <c r="DC10" s="27">
        <v>1307.0050000000001</v>
      </c>
      <c r="DD10" s="27">
        <v>858</v>
      </c>
      <c r="DE10" s="27">
        <v>730.5</v>
      </c>
      <c r="DF10" s="27">
        <v>565.5</v>
      </c>
      <c r="DG10" s="27">
        <v>384.9</v>
      </c>
      <c r="DH10" s="27">
        <v>936.6</v>
      </c>
      <c r="DI10" s="27">
        <v>1181.4000000000001</v>
      </c>
      <c r="DJ10" s="27">
        <v>1077.8</v>
      </c>
      <c r="DK10" s="27">
        <v>871.5</v>
      </c>
      <c r="DL10" s="214">
        <f>SUM(CZ10:DK10)</f>
        <v>11156.22666667</v>
      </c>
      <c r="DM10" s="27">
        <v>431</v>
      </c>
      <c r="DN10" s="27">
        <v>618</v>
      </c>
      <c r="DO10" s="27">
        <v>626.6</v>
      </c>
      <c r="DP10" s="27">
        <v>1070.4000000000001</v>
      </c>
      <c r="DQ10" s="27">
        <v>653.52</v>
      </c>
      <c r="DR10" s="27">
        <v>154</v>
      </c>
      <c r="DS10" s="27">
        <v>196.8</v>
      </c>
      <c r="DT10" s="27">
        <v>266.8</v>
      </c>
      <c r="DU10" s="27">
        <v>274</v>
      </c>
      <c r="DV10" s="27">
        <v>400</v>
      </c>
      <c r="DW10" s="27">
        <v>394</v>
      </c>
      <c r="DX10" s="27">
        <v>216.00749999999999</v>
      </c>
      <c r="DY10" s="224">
        <v>329.51222222000001</v>
      </c>
      <c r="DZ10" s="27">
        <v>275</v>
      </c>
      <c r="EA10" s="27"/>
      <c r="EC10" s="113" t="s">
        <v>265</v>
      </c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AY10" s="216"/>
    </row>
    <row r="11" spans="1:152 3431:3431" ht="20.100000000000001" customHeight="1" x14ac:dyDescent="0.25">
      <c r="A11" s="269"/>
      <c r="B11" s="206" t="s">
        <v>9</v>
      </c>
      <c r="C11" s="207" t="s">
        <v>10</v>
      </c>
      <c r="D11" s="219">
        <v>582.23511585000017</v>
      </c>
      <c r="E11" s="219">
        <v>431.03656459000001</v>
      </c>
      <c r="F11" s="219">
        <v>560.36980138000013</v>
      </c>
      <c r="G11" s="219">
        <v>495.39022864999998</v>
      </c>
      <c r="H11" s="219">
        <v>336.39102544000002</v>
      </c>
      <c r="I11" s="219">
        <v>351.49585784999994</v>
      </c>
      <c r="J11" s="219">
        <v>360.4114813999999</v>
      </c>
      <c r="K11" s="219">
        <v>90.015596740000007</v>
      </c>
      <c r="L11" s="219">
        <v>157.56513885999999</v>
      </c>
      <c r="M11" s="220">
        <v>251.12258782000001</v>
      </c>
      <c r="N11" s="220">
        <v>616.91772832000004</v>
      </c>
      <c r="O11" s="220">
        <v>307.92833987</v>
      </c>
      <c r="P11" s="27">
        <v>417.99153801000011</v>
      </c>
      <c r="Q11" s="27">
        <v>473.52899494000002</v>
      </c>
      <c r="R11" s="27">
        <v>307.02804146000005</v>
      </c>
      <c r="S11" s="27">
        <v>675.78129194000019</v>
      </c>
      <c r="T11" s="27">
        <v>427.70193931</v>
      </c>
      <c r="U11" s="27">
        <v>710.90345190000005</v>
      </c>
      <c r="V11" s="27">
        <v>357.56539774999987</v>
      </c>
      <c r="W11" s="27">
        <v>541.23901823000006</v>
      </c>
      <c r="X11" s="27">
        <v>582.91405834000011</v>
      </c>
      <c r="Y11" s="27">
        <v>455.96555737000006</v>
      </c>
      <c r="Z11" s="27">
        <v>485.83626446999989</v>
      </c>
      <c r="AA11" s="27">
        <v>512.65375650999999</v>
      </c>
      <c r="AB11" s="27">
        <v>409.87457633999981</v>
      </c>
      <c r="AC11" s="27">
        <v>434.06031881000007</v>
      </c>
      <c r="AD11" s="27">
        <v>657.54730010999992</v>
      </c>
      <c r="AE11" s="27">
        <v>1000.7535816599999</v>
      </c>
      <c r="AF11" s="27">
        <v>1259.2341257499995</v>
      </c>
      <c r="AG11" s="27">
        <v>811.69372141999986</v>
      </c>
      <c r="AH11" s="27">
        <v>1032.19895447</v>
      </c>
      <c r="AI11" s="27">
        <v>889.13319217000037</v>
      </c>
      <c r="AJ11" s="27">
        <v>1208.1077623899996</v>
      </c>
      <c r="AK11" s="119">
        <v>921.10603039000011</v>
      </c>
      <c r="AL11" s="119">
        <v>1226.68796178</v>
      </c>
      <c r="AM11" s="119">
        <v>893.03676619000009</v>
      </c>
      <c r="AN11" s="224">
        <v>771.54163466999989</v>
      </c>
      <c r="AO11" s="27">
        <v>1227.0943580599999</v>
      </c>
      <c r="AP11" s="27">
        <v>1535.2203630499996</v>
      </c>
      <c r="AQ11" s="27">
        <v>847.94627121000019</v>
      </c>
      <c r="AR11" s="27">
        <v>2132.1039597500003</v>
      </c>
      <c r="AS11" s="27">
        <v>1140.9090417799998</v>
      </c>
      <c r="AT11" s="27">
        <v>1288.2126450100002</v>
      </c>
      <c r="AU11" s="27">
        <v>1468.4782991099999</v>
      </c>
      <c r="AV11" s="27">
        <v>1185.7675061600003</v>
      </c>
      <c r="AW11" s="27">
        <v>2152.5228289699999</v>
      </c>
      <c r="AX11" s="27">
        <v>1321.5611038899999</v>
      </c>
      <c r="AY11" s="27">
        <v>834.06441169999994</v>
      </c>
      <c r="AZ11" s="224">
        <v>1153.4433750699995</v>
      </c>
      <c r="BA11" s="27">
        <v>767.69580646999964</v>
      </c>
      <c r="BB11" s="27">
        <v>1144.0122175199995</v>
      </c>
      <c r="BC11" s="27">
        <v>1253.3366524200001</v>
      </c>
      <c r="BD11" s="27">
        <v>1618.0706025500003</v>
      </c>
      <c r="BE11" s="27">
        <v>2131.9263372600003</v>
      </c>
      <c r="BF11" s="27">
        <v>1630.2650734300003</v>
      </c>
      <c r="BG11" s="27">
        <v>1619.7664336900002</v>
      </c>
      <c r="BH11" s="27">
        <v>1610.6775149999999</v>
      </c>
      <c r="BI11" s="27">
        <v>1752.6647751900002</v>
      </c>
      <c r="BJ11" s="27">
        <v>1833.7046353000001</v>
      </c>
      <c r="BK11" s="27">
        <v>2091.8475851600001</v>
      </c>
      <c r="BL11" s="214">
        <f t="shared" si="4"/>
        <v>18607.411009060001</v>
      </c>
      <c r="BM11" s="27">
        <v>3183.5735988499987</v>
      </c>
      <c r="BN11" s="27">
        <v>2165.9196214900003</v>
      </c>
      <c r="BO11" s="27">
        <v>2240.6762545799993</v>
      </c>
      <c r="BP11" s="27">
        <v>1813.0186478500009</v>
      </c>
      <c r="BQ11" s="27">
        <v>1513.0468404099993</v>
      </c>
      <c r="BR11" s="27">
        <v>1150.96577181</v>
      </c>
      <c r="BS11" s="27">
        <v>1149.8848885700002</v>
      </c>
      <c r="BT11" s="27">
        <v>1183.5218524500006</v>
      </c>
      <c r="BU11" s="27">
        <v>2011.6568247800005</v>
      </c>
      <c r="BV11" s="27">
        <v>2228.0656999399989</v>
      </c>
      <c r="BW11" s="27">
        <v>1566.3877258700006</v>
      </c>
      <c r="BX11" s="27">
        <v>2419.1042052800003</v>
      </c>
      <c r="BY11" s="214">
        <f t="shared" ref="BY11:BY60" si="5">SUM(BM11:BX11)</f>
        <v>22625.821931880004</v>
      </c>
      <c r="BZ11" s="224">
        <v>2136.7287783199995</v>
      </c>
      <c r="CA11" s="27">
        <v>2018.8224122500001</v>
      </c>
      <c r="CB11" s="27">
        <v>2821.5855182199994</v>
      </c>
      <c r="CC11" s="27">
        <v>2314.9672946500004</v>
      </c>
      <c r="CD11" s="27">
        <v>2507.18365021</v>
      </c>
      <c r="CE11" s="27">
        <v>2935.2248570700003</v>
      </c>
      <c r="CF11" s="27">
        <v>2968.0405583299985</v>
      </c>
      <c r="CG11" s="27">
        <v>2749.1415688099996</v>
      </c>
      <c r="CH11" s="27">
        <v>2188.5424887599997</v>
      </c>
      <c r="CI11" s="27">
        <v>2993.6428781800005</v>
      </c>
      <c r="CJ11" s="27">
        <v>2186.9311858799997</v>
      </c>
      <c r="CK11" s="27">
        <v>1594.7465110499993</v>
      </c>
      <c r="CL11" s="214">
        <f t="shared" ref="CL11:CL60" si="6">SUM(BZ11:CK11)</f>
        <v>29415.557701729995</v>
      </c>
      <c r="CM11" s="27">
        <v>1876.2671937199993</v>
      </c>
      <c r="CN11" s="27">
        <v>2276.5535749400005</v>
      </c>
      <c r="CO11" s="27">
        <v>2289.3280209299987</v>
      </c>
      <c r="CP11" s="27">
        <v>2137.1306275799998</v>
      </c>
      <c r="CQ11" s="27">
        <v>3166.8870100200006</v>
      </c>
      <c r="CR11" s="27">
        <v>2750.3317520300011</v>
      </c>
      <c r="CS11" s="27">
        <v>1655.4109830999998</v>
      </c>
      <c r="CT11" s="27">
        <v>3352.1685374399995</v>
      </c>
      <c r="CU11" s="27">
        <v>3017.4081334699986</v>
      </c>
      <c r="CV11" s="27">
        <v>3532.1361794200011</v>
      </c>
      <c r="CW11" s="27">
        <v>2592.1026287099994</v>
      </c>
      <c r="CX11" s="27">
        <v>2897.0615566300007</v>
      </c>
      <c r="CY11" s="214">
        <f t="shared" ref="CY11:CY60" si="7">SUM(CM11:CX11)</f>
        <v>31542.786197990001</v>
      </c>
      <c r="CZ11" s="27">
        <v>2594.2678844599996</v>
      </c>
      <c r="DA11" s="27">
        <v>2079.4348828599996</v>
      </c>
      <c r="DB11" s="27">
        <v>2662.1057590800015</v>
      </c>
      <c r="DC11" s="27">
        <v>1901.9528410299999</v>
      </c>
      <c r="DD11" s="27">
        <v>2509.7698784199997</v>
      </c>
      <c r="DE11" s="27">
        <v>2157.4362281199997</v>
      </c>
      <c r="DF11" s="27">
        <v>2671.021257930001</v>
      </c>
      <c r="DG11" s="27">
        <v>1771.8919428900006</v>
      </c>
      <c r="DH11" s="27">
        <v>2403.7435170700014</v>
      </c>
      <c r="DI11" s="27">
        <v>2441.1861788399992</v>
      </c>
      <c r="DJ11" s="27">
        <v>2662.5917657299997</v>
      </c>
      <c r="DK11" s="27">
        <v>2875.7126936600002</v>
      </c>
      <c r="DL11" s="214">
        <f t="shared" ref="DL11:DL60" si="8">SUM(CZ11:DK11)</f>
        <v>28731.114830089999</v>
      </c>
      <c r="DM11" s="27">
        <v>1861.9945558199993</v>
      </c>
      <c r="DN11" s="27">
        <v>2043.7007313900001</v>
      </c>
      <c r="DO11" s="27">
        <v>3983.5606463500003</v>
      </c>
      <c r="DP11" s="27">
        <v>3395.4030820099997</v>
      </c>
      <c r="DQ11" s="27">
        <v>3593.3000389399986</v>
      </c>
      <c r="DR11" s="27">
        <v>2607.4534628500001</v>
      </c>
      <c r="DS11" s="27">
        <v>3191.696840059999</v>
      </c>
      <c r="DT11" s="27">
        <v>3427.04435315</v>
      </c>
      <c r="DU11" s="27">
        <v>2941.4745284399996</v>
      </c>
      <c r="DV11" s="27">
        <v>3072.7436732600004</v>
      </c>
      <c r="DW11" s="27">
        <v>3023.6655478600001</v>
      </c>
      <c r="DX11" s="27">
        <v>2367.7826215100004</v>
      </c>
      <c r="DY11" s="224">
        <v>2143.2732867900008</v>
      </c>
      <c r="DZ11" s="27">
        <v>1290.8186155199996</v>
      </c>
      <c r="EA11" s="27"/>
      <c r="EC11" s="113" t="s">
        <v>265</v>
      </c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</row>
    <row r="12" spans="1:152 3431:3431" ht="20.100000000000001" customHeight="1" x14ac:dyDescent="0.25">
      <c r="A12" s="269"/>
      <c r="B12" s="206" t="s">
        <v>11</v>
      </c>
      <c r="C12" s="207" t="s">
        <v>12</v>
      </c>
      <c r="D12" s="219">
        <v>582.23511585000006</v>
      </c>
      <c r="E12" s="219">
        <v>431.46375647999997</v>
      </c>
      <c r="F12" s="219">
        <v>560.36980138000001</v>
      </c>
      <c r="G12" s="219">
        <v>495.39022865000004</v>
      </c>
      <c r="H12" s="219">
        <v>337.00830438999998</v>
      </c>
      <c r="I12" s="219">
        <v>351.49585785000005</v>
      </c>
      <c r="J12" s="219">
        <v>360.4114813999999</v>
      </c>
      <c r="K12" s="219">
        <v>90.015596740000007</v>
      </c>
      <c r="L12" s="219">
        <v>157.56513886000002</v>
      </c>
      <c r="M12" s="220">
        <v>248.77423379999999</v>
      </c>
      <c r="N12" s="220">
        <v>616.91772831999992</v>
      </c>
      <c r="O12" s="220">
        <v>307.92833986999995</v>
      </c>
      <c r="P12" s="27">
        <v>417.99153800999994</v>
      </c>
      <c r="Q12" s="27">
        <v>473.52899494000002</v>
      </c>
      <c r="R12" s="27">
        <v>302.17382581999993</v>
      </c>
      <c r="S12" s="27">
        <v>675.78129193999996</v>
      </c>
      <c r="T12" s="27">
        <v>427.70193931</v>
      </c>
      <c r="U12" s="27">
        <v>710.90345190000005</v>
      </c>
      <c r="V12" s="27">
        <v>357.56539774999999</v>
      </c>
      <c r="W12" s="27">
        <v>541.23901823000006</v>
      </c>
      <c r="X12" s="27">
        <v>582.91405834</v>
      </c>
      <c r="Y12" s="27">
        <v>455.96555737000006</v>
      </c>
      <c r="Z12" s="27">
        <v>493.54979125000006</v>
      </c>
      <c r="AA12" s="27">
        <v>512.65375650999999</v>
      </c>
      <c r="AB12" s="27">
        <v>413.06774462999988</v>
      </c>
      <c r="AC12" s="27">
        <v>434.06031881000018</v>
      </c>
      <c r="AD12" s="27">
        <v>657.54730010999992</v>
      </c>
      <c r="AE12" s="27">
        <v>961.01065613000003</v>
      </c>
      <c r="AF12" s="27">
        <v>1259.2341257499997</v>
      </c>
      <c r="AG12" s="27">
        <v>811.69372141999997</v>
      </c>
      <c r="AH12" s="27">
        <v>1032.19895447</v>
      </c>
      <c r="AI12" s="27">
        <v>889.13319217000003</v>
      </c>
      <c r="AJ12" s="27">
        <v>1208.1077623899998</v>
      </c>
      <c r="AK12" s="119">
        <v>921.10603039000034</v>
      </c>
      <c r="AL12" s="119">
        <v>1226.6879617800003</v>
      </c>
      <c r="AM12" s="119">
        <v>893.03676618999998</v>
      </c>
      <c r="AN12" s="224">
        <v>746.58212403999983</v>
      </c>
      <c r="AO12" s="27">
        <v>1227.0943580599999</v>
      </c>
      <c r="AP12" s="27">
        <v>1535.2203630500001</v>
      </c>
      <c r="AQ12" s="27">
        <v>847.94627121000019</v>
      </c>
      <c r="AR12" s="27">
        <v>2132.1039597500007</v>
      </c>
      <c r="AS12" s="27">
        <v>1140.9090417799998</v>
      </c>
      <c r="AT12" s="27">
        <v>1288.21264501</v>
      </c>
      <c r="AU12" s="27">
        <v>1468.4782991099999</v>
      </c>
      <c r="AV12" s="27">
        <v>1185.76750616</v>
      </c>
      <c r="AW12" s="27">
        <v>2152.5228289699999</v>
      </c>
      <c r="AX12" s="27">
        <v>1321.5611038900004</v>
      </c>
      <c r="AY12" s="27">
        <v>834.06441170000005</v>
      </c>
      <c r="AZ12" s="224">
        <v>1139.35492086</v>
      </c>
      <c r="BA12" s="27">
        <v>767.69580647000009</v>
      </c>
      <c r="BB12" s="27">
        <v>1144.0122175200004</v>
      </c>
      <c r="BC12" s="27">
        <v>1253.3366524200003</v>
      </c>
      <c r="BD12" s="27">
        <v>1618.0706025499999</v>
      </c>
      <c r="BE12" s="27">
        <v>1944.0632011299992</v>
      </c>
      <c r="BF12" s="27">
        <v>1630.2650734299998</v>
      </c>
      <c r="BG12" s="27">
        <v>1619.7664336899998</v>
      </c>
      <c r="BH12" s="27">
        <v>1610.6775149999989</v>
      </c>
      <c r="BI12" s="27">
        <v>1752.6647751900002</v>
      </c>
      <c r="BJ12" s="27">
        <v>1833.7046353000001</v>
      </c>
      <c r="BK12" s="27">
        <v>2091.8475851599997</v>
      </c>
      <c r="BL12" s="214">
        <f t="shared" si="4"/>
        <v>18405.459418719998</v>
      </c>
      <c r="BM12" s="27">
        <v>3183.5735988500014</v>
      </c>
      <c r="BN12" s="27">
        <v>2157.4959053000002</v>
      </c>
      <c r="BO12" s="27">
        <v>2284.87069952</v>
      </c>
      <c r="BP12" s="27">
        <v>1813.01864785</v>
      </c>
      <c r="BQ12" s="27">
        <v>1513.04684041</v>
      </c>
      <c r="BR12" s="27">
        <v>1150.9657718100004</v>
      </c>
      <c r="BS12" s="27">
        <v>1140.0372516800001</v>
      </c>
      <c r="BT12" s="27">
        <v>1183.5218524499999</v>
      </c>
      <c r="BU12" s="27">
        <v>2011.6568247800003</v>
      </c>
      <c r="BV12" s="27">
        <v>2228.0656999400007</v>
      </c>
      <c r="BW12" s="27">
        <v>1566.3877258699997</v>
      </c>
      <c r="BX12" s="27">
        <v>2419.1042052800008</v>
      </c>
      <c r="BY12" s="214">
        <f t="shared" si="5"/>
        <v>22651.745023740004</v>
      </c>
      <c r="BZ12" s="224">
        <v>2136.728778319999</v>
      </c>
      <c r="CA12" s="27">
        <v>2018.8224122499996</v>
      </c>
      <c r="CB12" s="27">
        <v>2821.5855182199998</v>
      </c>
      <c r="CC12" s="27">
        <v>2314.96729465</v>
      </c>
      <c r="CD12" s="27">
        <v>2507.1836502099991</v>
      </c>
      <c r="CE12" s="27">
        <v>2935.2248570699999</v>
      </c>
      <c r="CF12" s="27">
        <v>2968.0405583300021</v>
      </c>
      <c r="CG12" s="27">
        <v>2749.1415688099996</v>
      </c>
      <c r="CH12" s="27">
        <v>2188.5424887599997</v>
      </c>
      <c r="CI12" s="27">
        <v>2993.6428781800009</v>
      </c>
      <c r="CJ12" s="27">
        <v>2186.9311858799992</v>
      </c>
      <c r="CK12" s="27">
        <v>1594.7465110500002</v>
      </c>
      <c r="CL12" s="214">
        <f t="shared" si="6"/>
        <v>29415.557701729998</v>
      </c>
      <c r="CM12" s="27">
        <v>1876.26719372</v>
      </c>
      <c r="CN12" s="27">
        <v>2158.9962421300002</v>
      </c>
      <c r="CO12" s="27">
        <v>1955.4666021699998</v>
      </c>
      <c r="CP12" s="27">
        <v>1882.5138505699997</v>
      </c>
      <c r="CQ12" s="27">
        <v>3299.5984094700002</v>
      </c>
      <c r="CR12" s="27">
        <v>1575.7239930299995</v>
      </c>
      <c r="CS12" s="27">
        <v>386.54782379</v>
      </c>
      <c r="CT12" s="27">
        <v>3241.6246161199997</v>
      </c>
      <c r="CU12" s="27">
        <v>3017.4081334699999</v>
      </c>
      <c r="CV12" s="27">
        <v>3532.1361794200006</v>
      </c>
      <c r="CW12" s="27">
        <v>2592.1026287099999</v>
      </c>
      <c r="CX12" s="27">
        <v>2897.0615566299975</v>
      </c>
      <c r="CY12" s="214">
        <f t="shared" si="7"/>
        <v>28415.447229229998</v>
      </c>
      <c r="CZ12" s="27">
        <v>2594.26788446</v>
      </c>
      <c r="DA12" s="27">
        <v>2079.4348828599996</v>
      </c>
      <c r="DB12" s="27">
        <v>2662.1057590799992</v>
      </c>
      <c r="DC12" s="27">
        <v>1901.9528410300002</v>
      </c>
      <c r="DD12" s="27">
        <v>2509.7698784200011</v>
      </c>
      <c r="DE12" s="27">
        <v>2157.4362281200006</v>
      </c>
      <c r="DF12" s="27">
        <v>2671.0212579300019</v>
      </c>
      <c r="DG12" s="27">
        <v>1771.8919428900001</v>
      </c>
      <c r="DH12" s="27">
        <v>2403.7435170699991</v>
      </c>
      <c r="DI12" s="27">
        <v>2441.1861788400015</v>
      </c>
      <c r="DJ12" s="27">
        <v>2662.5917657299979</v>
      </c>
      <c r="DK12" s="27">
        <v>2875.7126936600007</v>
      </c>
      <c r="DL12" s="214">
        <f t="shared" si="8"/>
        <v>28731.114830090006</v>
      </c>
      <c r="DM12" s="27">
        <v>1861.9945558199993</v>
      </c>
      <c r="DN12" s="27">
        <v>2043.7007313900001</v>
      </c>
      <c r="DO12" s="27">
        <v>3983.560646349998</v>
      </c>
      <c r="DP12" s="27">
        <v>3395.4030820100006</v>
      </c>
      <c r="DQ12" s="27">
        <v>3593.3000389400004</v>
      </c>
      <c r="DR12" s="27">
        <v>2607.4534628500001</v>
      </c>
      <c r="DS12" s="27">
        <v>3191.6968400599994</v>
      </c>
      <c r="DT12" s="27">
        <v>3427.0443531500005</v>
      </c>
      <c r="DU12" s="27">
        <v>2941.474528440001</v>
      </c>
      <c r="DV12" s="27">
        <v>3072.7436732599999</v>
      </c>
      <c r="DW12" s="27">
        <v>3023.6655478600005</v>
      </c>
      <c r="DX12" s="27">
        <v>2367.7826215099999</v>
      </c>
      <c r="DY12" s="224">
        <v>2143.273286789999</v>
      </c>
      <c r="DZ12" s="27">
        <v>1290.8186155200008</v>
      </c>
      <c r="EA12" s="27"/>
      <c r="EC12" s="113" t="s">
        <v>265</v>
      </c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</row>
    <row r="13" spans="1:152 3431:3431" ht="20.100000000000001" customHeight="1" x14ac:dyDescent="0.25">
      <c r="A13" s="269"/>
      <c r="B13" s="206" t="s">
        <v>13</v>
      </c>
      <c r="C13" s="207" t="s">
        <v>73</v>
      </c>
      <c r="D13" s="219">
        <v>802.74495742000011</v>
      </c>
      <c r="E13" s="219">
        <v>667.90325021000001</v>
      </c>
      <c r="F13" s="219">
        <v>772.6538473600001</v>
      </c>
      <c r="G13" s="219">
        <v>1135.2097827999999</v>
      </c>
      <c r="H13" s="219">
        <v>1333.7049396399998</v>
      </c>
      <c r="I13" s="219">
        <v>796.99444394000022</v>
      </c>
      <c r="J13" s="219">
        <v>1638.6487064100002</v>
      </c>
      <c r="K13" s="219">
        <v>712.21533691000013</v>
      </c>
      <c r="L13" s="219">
        <v>672.95749144999979</v>
      </c>
      <c r="M13" s="220">
        <v>1804.3283247300001</v>
      </c>
      <c r="N13" s="220">
        <v>780.8768667999999</v>
      </c>
      <c r="O13" s="220">
        <v>736.7662220599999</v>
      </c>
      <c r="P13" s="27">
        <v>960.33972672999994</v>
      </c>
      <c r="Q13" s="27">
        <v>794.00381931999982</v>
      </c>
      <c r="R13" s="27">
        <v>810.69617605999963</v>
      </c>
      <c r="S13" s="27">
        <v>2540.0419090800001</v>
      </c>
      <c r="T13" s="27">
        <v>1082.78812831</v>
      </c>
      <c r="U13" s="27">
        <v>912.52014850999979</v>
      </c>
      <c r="V13" s="27">
        <v>1643.5684246099997</v>
      </c>
      <c r="W13" s="27">
        <v>983.81673342000033</v>
      </c>
      <c r="X13" s="27">
        <v>849.68952586000012</v>
      </c>
      <c r="Y13" s="27">
        <v>1013.4485442099997</v>
      </c>
      <c r="Z13" s="27">
        <v>927.07092798000019</v>
      </c>
      <c r="AA13" s="27">
        <v>1473.3359670999998</v>
      </c>
      <c r="AB13" s="27">
        <v>1356.1688515499993</v>
      </c>
      <c r="AC13" s="27">
        <v>1238.6649000899999</v>
      </c>
      <c r="AD13" s="27">
        <v>1102.93297755</v>
      </c>
      <c r="AE13" s="27">
        <v>1800.6721978300004</v>
      </c>
      <c r="AF13" s="27">
        <v>2150.6563967999996</v>
      </c>
      <c r="AG13" s="27">
        <v>1101.0964449600001</v>
      </c>
      <c r="AH13" s="27">
        <v>2100.2220438099998</v>
      </c>
      <c r="AI13" s="27">
        <v>2052.3506117500001</v>
      </c>
      <c r="AJ13" s="27">
        <v>1305.7470259999998</v>
      </c>
      <c r="AK13" s="119">
        <v>1346.0190714499997</v>
      </c>
      <c r="AL13" s="119">
        <v>1162.1962290699998</v>
      </c>
      <c r="AM13" s="119">
        <v>1898.6344526199996</v>
      </c>
      <c r="AN13" s="224">
        <v>1983.7377522000004</v>
      </c>
      <c r="AO13" s="27">
        <v>1279.5349200199998</v>
      </c>
      <c r="AP13" s="27">
        <v>1305.4332972200002</v>
      </c>
      <c r="AQ13" s="27">
        <v>1964.39071096</v>
      </c>
      <c r="AR13" s="27">
        <v>2694.9338994200016</v>
      </c>
      <c r="AS13" s="27">
        <v>1477.5224784300001</v>
      </c>
      <c r="AT13" s="27">
        <v>3574.7563731999994</v>
      </c>
      <c r="AU13" s="27">
        <v>1331.84643779</v>
      </c>
      <c r="AV13" s="27">
        <v>1330.6733888200001</v>
      </c>
      <c r="AW13" s="27">
        <v>1334.3788860000002</v>
      </c>
      <c r="AX13" s="27">
        <v>1298.1750284699999</v>
      </c>
      <c r="AY13" s="27">
        <v>1352.9116947300004</v>
      </c>
      <c r="AZ13" s="224">
        <v>2118.8467529699997</v>
      </c>
      <c r="BA13" s="27">
        <v>1524.3370813499998</v>
      </c>
      <c r="BB13" s="27">
        <v>1496.17094331</v>
      </c>
      <c r="BC13" s="27">
        <v>3481.6143321000004</v>
      </c>
      <c r="BD13" s="27">
        <v>2672.8798147100001</v>
      </c>
      <c r="BE13" s="27">
        <v>1502.0280260200002</v>
      </c>
      <c r="BF13" s="27">
        <v>3469.9652398099993</v>
      </c>
      <c r="BG13" s="27">
        <v>1923.9485788499999</v>
      </c>
      <c r="BH13" s="27">
        <v>1421.6989893499997</v>
      </c>
      <c r="BI13" s="27">
        <v>1822.8460509200002</v>
      </c>
      <c r="BJ13" s="27">
        <v>1618.1721234000001</v>
      </c>
      <c r="BK13" s="27">
        <v>1787.7210574299995</v>
      </c>
      <c r="BL13" s="214">
        <f t="shared" si="4"/>
        <v>24840.228990219999</v>
      </c>
      <c r="BM13" s="27">
        <v>2047.3838223700002</v>
      </c>
      <c r="BN13" s="27">
        <v>1658.9920655400001</v>
      </c>
      <c r="BO13" s="27">
        <v>1857.9600558099999</v>
      </c>
      <c r="BP13" s="27">
        <v>4002.8611083200003</v>
      </c>
      <c r="BQ13" s="27">
        <v>2503.3640928899995</v>
      </c>
      <c r="BR13" s="27">
        <v>1937.0408088700001</v>
      </c>
      <c r="BS13" s="27">
        <v>5011.9449384899999</v>
      </c>
      <c r="BT13" s="27">
        <v>1938.35312772</v>
      </c>
      <c r="BU13" s="27">
        <v>1846.9684792600001</v>
      </c>
      <c r="BV13" s="27">
        <v>2213.7584241300001</v>
      </c>
      <c r="BW13" s="27">
        <v>1695.3808072300001</v>
      </c>
      <c r="BX13" s="27">
        <v>2037.3528936900002</v>
      </c>
      <c r="BY13" s="214">
        <f t="shared" si="5"/>
        <v>28751.360624320008</v>
      </c>
      <c r="BZ13" s="224">
        <v>2464.2855941500006</v>
      </c>
      <c r="CA13" s="27">
        <v>1872.9894978</v>
      </c>
      <c r="CB13" s="27">
        <v>2119.3694668500002</v>
      </c>
      <c r="CC13" s="27">
        <v>5697.63090422</v>
      </c>
      <c r="CD13" s="27">
        <v>2727.829946840001</v>
      </c>
      <c r="CE13" s="27">
        <v>2038.8189527900001</v>
      </c>
      <c r="CF13" s="27">
        <v>5197.9674052500013</v>
      </c>
      <c r="CG13" s="27">
        <v>1987.1016257700001</v>
      </c>
      <c r="CH13" s="27">
        <v>1997.3706903000002</v>
      </c>
      <c r="CI13" s="27">
        <v>2155.2741651599999</v>
      </c>
      <c r="CJ13" s="27">
        <v>2062.3663396299999</v>
      </c>
      <c r="CK13" s="27">
        <v>2071.0806519600001</v>
      </c>
      <c r="CL13" s="214">
        <f t="shared" si="6"/>
        <v>32392.085240720004</v>
      </c>
      <c r="CM13" s="27">
        <v>2581.0066849600007</v>
      </c>
      <c r="CN13" s="27">
        <v>1839.0655872600005</v>
      </c>
      <c r="CO13" s="27">
        <v>1943.43240943</v>
      </c>
      <c r="CP13" s="27">
        <v>4518.9377831899992</v>
      </c>
      <c r="CQ13" s="27">
        <v>2912.7993613999997</v>
      </c>
      <c r="CR13" s="27">
        <v>1980.7650899499997</v>
      </c>
      <c r="CS13" s="27">
        <v>3753.8950712400006</v>
      </c>
      <c r="CT13" s="27">
        <v>2824.2513792699992</v>
      </c>
      <c r="CU13" s="27">
        <v>2032.2056779300005</v>
      </c>
      <c r="CV13" s="27">
        <v>2177.4119872600004</v>
      </c>
      <c r="CW13" s="27">
        <v>2136.0502869699999</v>
      </c>
      <c r="CX13" s="27">
        <v>2846.6733398499996</v>
      </c>
      <c r="CY13" s="214">
        <f t="shared" si="7"/>
        <v>31546.494658709998</v>
      </c>
      <c r="CZ13" s="27">
        <v>2854.0208714299997</v>
      </c>
      <c r="DA13" s="27">
        <v>1948.4729028000004</v>
      </c>
      <c r="DB13" s="27">
        <v>2152.6204560599995</v>
      </c>
      <c r="DC13" s="27">
        <v>5495.9852156299976</v>
      </c>
      <c r="DD13" s="27">
        <v>2700.08055096</v>
      </c>
      <c r="DE13" s="27">
        <v>1984.5524224199996</v>
      </c>
      <c r="DF13" s="27">
        <v>3149.8782863900001</v>
      </c>
      <c r="DG13" s="27">
        <v>2247.4227248699999</v>
      </c>
      <c r="DH13" s="27">
        <v>2051.58253921</v>
      </c>
      <c r="DI13" s="27">
        <v>2272.35437443</v>
      </c>
      <c r="DJ13" s="27">
        <v>2108.80815325</v>
      </c>
      <c r="DK13" s="27">
        <v>2344.1645382699999</v>
      </c>
      <c r="DL13" s="214">
        <f t="shared" si="8"/>
        <v>31309.94303572</v>
      </c>
      <c r="DM13" s="27">
        <v>3454.3355927499997</v>
      </c>
      <c r="DN13" s="27">
        <v>2032.0101333</v>
      </c>
      <c r="DO13" s="27">
        <v>2339.7640273400002</v>
      </c>
      <c r="DP13" s="27">
        <v>6249.4503825300017</v>
      </c>
      <c r="DQ13" s="27">
        <v>2104.0948917699998</v>
      </c>
      <c r="DR13" s="27">
        <v>2149.9780449099999</v>
      </c>
      <c r="DS13" s="27">
        <v>3520.4909301699995</v>
      </c>
      <c r="DT13" s="27">
        <v>2125.0886362400001</v>
      </c>
      <c r="DU13" s="27">
        <v>1953.9930579799998</v>
      </c>
      <c r="DV13" s="27">
        <v>2135.8069094999996</v>
      </c>
      <c r="DW13" s="27">
        <v>2455.30508745</v>
      </c>
      <c r="DX13" s="27">
        <v>2172.8567093299998</v>
      </c>
      <c r="DY13" s="224">
        <v>3812.2156944299991</v>
      </c>
      <c r="DZ13" s="27">
        <v>2112.9080930999999</v>
      </c>
      <c r="EA13" s="27"/>
      <c r="EC13" s="113" t="s">
        <v>265</v>
      </c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</row>
    <row r="14" spans="1:152 3431:3431" ht="20.100000000000001" customHeight="1" x14ac:dyDescent="0.25">
      <c r="A14" s="269"/>
      <c r="B14" s="206" t="s">
        <v>14</v>
      </c>
      <c r="C14" s="207" t="s">
        <v>74</v>
      </c>
      <c r="D14" s="219">
        <v>0</v>
      </c>
      <c r="E14" s="219">
        <v>0</v>
      </c>
      <c r="F14" s="219">
        <v>0</v>
      </c>
      <c r="G14" s="219">
        <v>0</v>
      </c>
      <c r="H14" s="219">
        <v>0</v>
      </c>
      <c r="I14" s="219">
        <v>32.811906999999998</v>
      </c>
      <c r="J14" s="219">
        <v>291.87654300000003</v>
      </c>
      <c r="K14" s="219">
        <v>382.334182</v>
      </c>
      <c r="L14" s="219">
        <v>475.529651</v>
      </c>
      <c r="M14" s="220">
        <v>556.84697800000004</v>
      </c>
      <c r="N14" s="220">
        <v>569.57104300000003</v>
      </c>
      <c r="O14" s="220">
        <v>585.75235199999997</v>
      </c>
      <c r="P14" s="27">
        <v>471.64956799999999</v>
      </c>
      <c r="Q14" s="27">
        <v>401.31358373</v>
      </c>
      <c r="R14" s="27">
        <v>554.83961399999998</v>
      </c>
      <c r="S14" s="27">
        <v>515.38243799999998</v>
      </c>
      <c r="T14" s="27">
        <v>571.67654800000003</v>
      </c>
      <c r="U14" s="27">
        <v>561.54433600000004</v>
      </c>
      <c r="V14" s="27">
        <v>636.93452501000002</v>
      </c>
      <c r="W14" s="27">
        <v>620.25118399999997</v>
      </c>
      <c r="X14" s="27">
        <v>661.01100599999995</v>
      </c>
      <c r="Y14" s="27">
        <v>656.15703618000009</v>
      </c>
      <c r="Z14" s="27">
        <v>713.68381499999998</v>
      </c>
      <c r="AA14" s="27">
        <v>746.16264799999999</v>
      </c>
      <c r="AB14" s="27">
        <v>672.00133400000004</v>
      </c>
      <c r="AC14" s="27">
        <v>604.22243200000003</v>
      </c>
      <c r="AD14" s="27">
        <v>721.06624199999999</v>
      </c>
      <c r="AE14" s="27">
        <v>687.28441599999996</v>
      </c>
      <c r="AF14" s="27">
        <v>696.04997700000001</v>
      </c>
      <c r="AG14" s="27">
        <v>660.57286799999997</v>
      </c>
      <c r="AH14" s="27">
        <v>817.53250598</v>
      </c>
      <c r="AI14" s="27">
        <v>1111.126129</v>
      </c>
      <c r="AJ14" s="27">
        <v>1195.807511</v>
      </c>
      <c r="AK14" s="119">
        <v>1170.198836</v>
      </c>
      <c r="AL14" s="119">
        <v>1108.228965</v>
      </c>
      <c r="AM14" s="119">
        <v>925.18373399999996</v>
      </c>
      <c r="AN14" s="224">
        <v>827.92391099999998</v>
      </c>
      <c r="AO14" s="27">
        <v>769.297192</v>
      </c>
      <c r="AP14" s="27">
        <v>887.28707899999995</v>
      </c>
      <c r="AQ14" s="27">
        <v>716.36247100000003</v>
      </c>
      <c r="AR14" s="27">
        <v>906.78120100000001</v>
      </c>
      <c r="AS14" s="27">
        <v>806.59512900000004</v>
      </c>
      <c r="AT14" s="27">
        <v>880.582987</v>
      </c>
      <c r="AU14" s="27">
        <v>993.78529200000003</v>
      </c>
      <c r="AV14" s="27">
        <v>854.36770899999999</v>
      </c>
      <c r="AW14" s="27">
        <v>1067.88588</v>
      </c>
      <c r="AX14" s="27">
        <v>1025.8348800000001</v>
      </c>
      <c r="AY14" s="27">
        <v>1077.312664</v>
      </c>
      <c r="AZ14" s="224">
        <v>1072.55286</v>
      </c>
      <c r="BA14" s="27">
        <v>863.52601200000004</v>
      </c>
      <c r="BB14" s="27">
        <v>926.76466300000004</v>
      </c>
      <c r="BC14" s="27">
        <v>1016.078905</v>
      </c>
      <c r="BD14" s="27">
        <v>987.69473000000005</v>
      </c>
      <c r="BE14" s="27">
        <v>867.42438900000002</v>
      </c>
      <c r="BF14" s="27">
        <v>1034.3805870000001</v>
      </c>
      <c r="BG14" s="27">
        <v>1000.378659</v>
      </c>
      <c r="BH14" s="27">
        <v>1029.7119419999999</v>
      </c>
      <c r="BI14" s="27">
        <v>1154.7352550000001</v>
      </c>
      <c r="BJ14" s="27">
        <v>1065.221542</v>
      </c>
      <c r="BK14" s="27">
        <v>1270.6043360000001</v>
      </c>
      <c r="BL14" s="214">
        <f t="shared" si="4"/>
        <v>12289.073879999998</v>
      </c>
      <c r="BM14" s="27">
        <v>1052.994322</v>
      </c>
      <c r="BN14" s="27">
        <v>1052.8099070000001</v>
      </c>
      <c r="BO14" s="27">
        <v>979.01097300000004</v>
      </c>
      <c r="BP14" s="27">
        <v>1027.0750869999999</v>
      </c>
      <c r="BQ14" s="27">
        <v>1074.820293</v>
      </c>
      <c r="BR14" s="27">
        <v>1049.9542980000001</v>
      </c>
      <c r="BS14" s="27">
        <v>1195.027184</v>
      </c>
      <c r="BT14" s="27">
        <v>1033.5204659999999</v>
      </c>
      <c r="BU14" s="27">
        <v>1174.2384609999999</v>
      </c>
      <c r="BV14" s="27">
        <v>1262.657913</v>
      </c>
      <c r="BW14" s="27">
        <v>1194.6190590000001</v>
      </c>
      <c r="BX14" s="27">
        <v>1374.775969</v>
      </c>
      <c r="BY14" s="214">
        <f t="shared" si="5"/>
        <v>13471.503932000001</v>
      </c>
      <c r="BZ14" s="224">
        <v>1108.948093</v>
      </c>
      <c r="CA14" s="27">
        <v>1044.9414079999999</v>
      </c>
      <c r="CB14" s="27">
        <v>1193.495273</v>
      </c>
      <c r="CC14" s="27">
        <v>1054.235197</v>
      </c>
      <c r="CD14" s="27">
        <v>1039.483502</v>
      </c>
      <c r="CE14" s="27">
        <v>1062.1962940000001</v>
      </c>
      <c r="CF14" s="27">
        <v>1141.535952</v>
      </c>
      <c r="CG14" s="27">
        <v>1281.5901779999999</v>
      </c>
      <c r="CH14" s="27">
        <v>1201.8328710000001</v>
      </c>
      <c r="CI14" s="27">
        <v>1256.04114</v>
      </c>
      <c r="CJ14" s="27">
        <v>1185.881449</v>
      </c>
      <c r="CK14" s="27">
        <v>1564.7624499999999</v>
      </c>
      <c r="CL14" s="214">
        <f t="shared" si="6"/>
        <v>14134.943807000001</v>
      </c>
      <c r="CM14" s="27">
        <v>968.43935500999999</v>
      </c>
      <c r="CN14" s="27">
        <v>919.74703</v>
      </c>
      <c r="CO14" s="27">
        <v>1014.058729</v>
      </c>
      <c r="CP14" s="27">
        <v>996.04722700000002</v>
      </c>
      <c r="CQ14" s="27">
        <v>964.39730199999997</v>
      </c>
      <c r="CR14" s="27">
        <v>988.72804499999995</v>
      </c>
      <c r="CS14" s="27">
        <v>962.11794799999996</v>
      </c>
      <c r="CT14" s="27">
        <v>1114.774234</v>
      </c>
      <c r="CU14" s="27">
        <v>1034.985862</v>
      </c>
      <c r="CV14" s="27">
        <v>986.33783800000003</v>
      </c>
      <c r="CW14" s="27">
        <v>1109.479212</v>
      </c>
      <c r="CX14" s="27">
        <v>1302.1126690000001</v>
      </c>
      <c r="CY14" s="214">
        <f t="shared" si="7"/>
        <v>12361.225451009999</v>
      </c>
      <c r="CZ14" s="27">
        <v>1155.2892509999999</v>
      </c>
      <c r="DA14" s="27">
        <v>1055.0994049999999</v>
      </c>
      <c r="DB14" s="27">
        <v>1267.294834</v>
      </c>
      <c r="DC14" s="27">
        <v>930.16406700000005</v>
      </c>
      <c r="DD14" s="27">
        <v>1106.1162159999999</v>
      </c>
      <c r="DE14" s="27">
        <v>1043.15445</v>
      </c>
      <c r="DF14" s="27">
        <v>1026.143677</v>
      </c>
      <c r="DG14" s="27">
        <v>1155.81895001</v>
      </c>
      <c r="DH14" s="27">
        <v>1087.2005449999999</v>
      </c>
      <c r="DI14" s="27">
        <v>1139.430746</v>
      </c>
      <c r="DJ14" s="27">
        <v>1132.6151689999999</v>
      </c>
      <c r="DK14" s="27">
        <v>1233.9488249999999</v>
      </c>
      <c r="DL14" s="214">
        <f t="shared" si="8"/>
        <v>13332.276135009999</v>
      </c>
      <c r="DM14" s="27">
        <v>1089.497754</v>
      </c>
      <c r="DN14" s="27">
        <v>940.66378499999996</v>
      </c>
      <c r="DO14" s="27">
        <v>1087.6261669999999</v>
      </c>
      <c r="DP14" s="27">
        <v>1069.706956</v>
      </c>
      <c r="DQ14" s="27">
        <v>1121.770622</v>
      </c>
      <c r="DR14" s="27">
        <v>1094.281508</v>
      </c>
      <c r="DS14" s="27">
        <v>1187.97804898</v>
      </c>
      <c r="DT14" s="27">
        <v>1179.9181739999999</v>
      </c>
      <c r="DU14" s="27">
        <v>993.03681801000005</v>
      </c>
      <c r="DV14" s="27">
        <v>1300.5820289999999</v>
      </c>
      <c r="DW14" s="27">
        <v>1233.795255</v>
      </c>
      <c r="DX14" s="27">
        <v>1321.751743</v>
      </c>
      <c r="DY14" s="224">
        <v>1166.0622100000001</v>
      </c>
      <c r="DZ14" s="27">
        <v>1061.511499</v>
      </c>
      <c r="EA14" s="27"/>
      <c r="EC14" s="113" t="s">
        <v>265</v>
      </c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</row>
    <row r="15" spans="1:152 3431:3431" ht="20.100000000000001" customHeight="1" x14ac:dyDescent="0.25">
      <c r="A15" s="269"/>
      <c r="B15" s="206" t="s">
        <v>15</v>
      </c>
      <c r="C15" s="207" t="s">
        <v>16</v>
      </c>
      <c r="D15" s="219">
        <v>326.13526100000001</v>
      </c>
      <c r="E15" s="219">
        <v>264.51441999999997</v>
      </c>
      <c r="F15" s="219">
        <v>210.84567500999998</v>
      </c>
      <c r="G15" s="219">
        <v>173.034469</v>
      </c>
      <c r="H15" s="219">
        <v>286.785394</v>
      </c>
      <c r="I15" s="219">
        <v>136.48206200000001</v>
      </c>
      <c r="J15" s="219">
        <v>36.808487190000001</v>
      </c>
      <c r="K15" s="219">
        <v>65.713093999999998</v>
      </c>
      <c r="L15" s="219">
        <v>58.828859999999999</v>
      </c>
      <c r="M15" s="220">
        <v>1.53589</v>
      </c>
      <c r="N15" s="220">
        <v>12.3</v>
      </c>
      <c r="O15" s="220">
        <v>171.3655</v>
      </c>
      <c r="P15" s="27">
        <v>18.530355</v>
      </c>
      <c r="Q15" s="27">
        <v>7.5</v>
      </c>
      <c r="R15" s="27">
        <v>184.12155000000001</v>
      </c>
      <c r="S15" s="27">
        <v>358.61667499999999</v>
      </c>
      <c r="T15" s="27">
        <v>244.13698500000001</v>
      </c>
      <c r="U15" s="27">
        <v>4.5</v>
      </c>
      <c r="V15" s="27">
        <v>1.1543209999999999</v>
      </c>
      <c r="W15" s="27">
        <v>0</v>
      </c>
      <c r="X15" s="27">
        <v>2.0000000000000001E-4</v>
      </c>
      <c r="Y15" s="27">
        <v>8.7135090000000002</v>
      </c>
      <c r="Z15" s="27">
        <v>24.308821999999999</v>
      </c>
      <c r="AA15" s="27">
        <v>38.059510000000003</v>
      </c>
      <c r="AB15" s="27">
        <v>24</v>
      </c>
      <c r="AC15" s="27">
        <v>16.146129999999999</v>
      </c>
      <c r="AD15" s="27">
        <v>20</v>
      </c>
      <c r="AE15" s="27">
        <v>3.31684</v>
      </c>
      <c r="AF15" s="27">
        <v>23.700576999999999</v>
      </c>
      <c r="AG15" s="27">
        <v>0.31</v>
      </c>
      <c r="AH15" s="27">
        <v>0</v>
      </c>
      <c r="AI15" s="27">
        <v>3.1</v>
      </c>
      <c r="AJ15" s="27">
        <v>0.2</v>
      </c>
      <c r="AK15" s="27">
        <v>0</v>
      </c>
      <c r="AL15" s="27">
        <v>0</v>
      </c>
      <c r="AM15" s="119">
        <v>2.8</v>
      </c>
      <c r="AN15" s="224">
        <v>3.5</v>
      </c>
      <c r="AO15" s="27">
        <v>1.4</v>
      </c>
      <c r="AP15" s="27">
        <v>0.65</v>
      </c>
      <c r="AQ15" s="27">
        <v>0</v>
      </c>
      <c r="AR15" s="27">
        <v>0</v>
      </c>
      <c r="AS15" s="27">
        <v>0</v>
      </c>
      <c r="AT15" s="27">
        <v>5.3042700000000007E-3</v>
      </c>
      <c r="AU15" s="27">
        <v>0</v>
      </c>
      <c r="AV15" s="27">
        <v>0</v>
      </c>
      <c r="AW15" s="27">
        <v>0</v>
      </c>
      <c r="AX15" s="27">
        <v>0</v>
      </c>
      <c r="AY15" s="27">
        <v>0</v>
      </c>
      <c r="AZ15" s="224">
        <v>0</v>
      </c>
      <c r="BA15" s="27">
        <v>0</v>
      </c>
      <c r="BB15" s="27">
        <v>0</v>
      </c>
      <c r="BC15" s="27">
        <v>0</v>
      </c>
      <c r="BD15" s="27">
        <v>0</v>
      </c>
      <c r="BE15" s="27">
        <v>0</v>
      </c>
      <c r="BF15" s="27">
        <v>46</v>
      </c>
      <c r="BG15" s="27">
        <v>0</v>
      </c>
      <c r="BH15" s="27">
        <v>0</v>
      </c>
      <c r="BI15" s="27">
        <v>0</v>
      </c>
      <c r="BJ15" s="27">
        <v>0</v>
      </c>
      <c r="BK15" s="27">
        <v>0.3</v>
      </c>
      <c r="BL15" s="214">
        <f t="shared" si="4"/>
        <v>46.3</v>
      </c>
      <c r="BM15" s="27">
        <v>0</v>
      </c>
      <c r="BN15" s="27">
        <v>0</v>
      </c>
      <c r="BO15" s="27">
        <v>0</v>
      </c>
      <c r="BP15" s="27">
        <v>0</v>
      </c>
      <c r="BQ15" s="27">
        <v>0.19461100000000001</v>
      </c>
      <c r="BR15" s="27">
        <v>0</v>
      </c>
      <c r="BS15" s="27">
        <v>5.92</v>
      </c>
      <c r="BT15" s="27">
        <v>0</v>
      </c>
      <c r="BU15" s="27">
        <v>0</v>
      </c>
      <c r="BV15" s="226">
        <v>0.29988199999999998</v>
      </c>
      <c r="BW15" s="226">
        <v>0</v>
      </c>
      <c r="BX15" s="226">
        <v>0</v>
      </c>
      <c r="BY15" s="214">
        <f t="shared" si="5"/>
        <v>6.4144930000000002</v>
      </c>
      <c r="BZ15" s="289">
        <v>1.5</v>
      </c>
      <c r="CA15" s="226">
        <v>2.0000010000000001</v>
      </c>
      <c r="CB15" s="226">
        <v>2E-8</v>
      </c>
      <c r="CC15" s="226">
        <v>0</v>
      </c>
      <c r="CD15" s="226">
        <v>8</v>
      </c>
      <c r="CE15" s="226">
        <v>0</v>
      </c>
      <c r="CF15" s="226">
        <v>0</v>
      </c>
      <c r="CG15" s="226">
        <v>0.84662099999999996</v>
      </c>
      <c r="CH15" s="226">
        <v>0.62308200000000002</v>
      </c>
      <c r="CI15" s="226">
        <v>0</v>
      </c>
      <c r="CJ15" s="226">
        <v>0</v>
      </c>
      <c r="CK15" s="226">
        <v>18.5</v>
      </c>
      <c r="CL15" s="214">
        <f t="shared" si="6"/>
        <v>31.469704020000002</v>
      </c>
      <c r="CM15" s="226">
        <v>0</v>
      </c>
      <c r="CN15" s="226">
        <v>0</v>
      </c>
      <c r="CO15" s="226">
        <v>14</v>
      </c>
      <c r="CP15" s="226">
        <v>0.1058085</v>
      </c>
      <c r="CQ15" s="226">
        <v>0.212255</v>
      </c>
      <c r="CR15" s="226">
        <v>0.95660999999999996</v>
      </c>
      <c r="CS15" s="226">
        <v>0.13906945000000001</v>
      </c>
      <c r="CT15" s="226">
        <v>7.4988199999999991E-2</v>
      </c>
      <c r="CU15" s="226">
        <v>0.44102954999999999</v>
      </c>
      <c r="CV15" s="226">
        <v>0.45237569999999999</v>
      </c>
      <c r="CW15" s="226">
        <v>0</v>
      </c>
      <c r="CX15" s="226">
        <v>0</v>
      </c>
      <c r="CY15" s="214">
        <f t="shared" si="7"/>
        <v>16.3821364</v>
      </c>
      <c r="CZ15" s="226">
        <v>0</v>
      </c>
      <c r="DA15" s="226">
        <v>0</v>
      </c>
      <c r="DB15" s="226">
        <v>0</v>
      </c>
      <c r="DC15" s="226">
        <v>1.3606703</v>
      </c>
      <c r="DD15" s="226">
        <v>0.26390759999999996</v>
      </c>
      <c r="DE15" s="226">
        <v>0.22065699999999999</v>
      </c>
      <c r="DF15" s="226">
        <v>0.22090499999999999</v>
      </c>
      <c r="DG15" s="226">
        <v>0</v>
      </c>
      <c r="DH15" s="226">
        <v>0.28808590000000001</v>
      </c>
      <c r="DI15" s="226">
        <v>0.42765409999999998</v>
      </c>
      <c r="DJ15" s="226">
        <v>0.5130844</v>
      </c>
      <c r="DK15" s="226">
        <v>0.22361400000000001</v>
      </c>
      <c r="DL15" s="214">
        <f t="shared" si="8"/>
        <v>3.5185782999999997</v>
      </c>
      <c r="DM15" s="226">
        <v>1.0745376000000002</v>
      </c>
      <c r="DN15" s="226">
        <v>0.695268</v>
      </c>
      <c r="DO15" s="226">
        <v>0</v>
      </c>
      <c r="DP15" s="226">
        <v>0.60954930000000007</v>
      </c>
      <c r="DQ15" s="226">
        <v>0.20330190000000001</v>
      </c>
      <c r="DR15" s="226">
        <v>0</v>
      </c>
      <c r="DS15" s="226">
        <v>0</v>
      </c>
      <c r="DT15" s="226">
        <v>1.4073481200000002</v>
      </c>
      <c r="DU15" s="226">
        <v>0.18485739000000001</v>
      </c>
      <c r="DV15" s="226">
        <v>10.547723900000001</v>
      </c>
      <c r="DW15" s="226">
        <v>0</v>
      </c>
      <c r="DX15" s="226">
        <v>0</v>
      </c>
      <c r="DY15" s="289">
        <v>0</v>
      </c>
      <c r="DZ15" s="226">
        <v>0</v>
      </c>
      <c r="EA15" s="226"/>
      <c r="EC15" s="113" t="s">
        <v>265</v>
      </c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</row>
    <row r="16" spans="1:152 3431:3431" ht="20.100000000000001" customHeight="1" x14ac:dyDescent="0.25">
      <c r="A16" s="269"/>
      <c r="B16" s="206" t="s">
        <v>19</v>
      </c>
      <c r="C16" s="207" t="s">
        <v>20</v>
      </c>
      <c r="D16" s="219">
        <v>1231.4849570199999</v>
      </c>
      <c r="E16" s="219">
        <v>1230.4584316</v>
      </c>
      <c r="F16" s="219">
        <v>1202.8202104199997</v>
      </c>
      <c r="G16" s="219">
        <v>1409.8243697299997</v>
      </c>
      <c r="H16" s="219">
        <v>1289.8348906600002</v>
      </c>
      <c r="I16" s="219">
        <v>1278.2510536300001</v>
      </c>
      <c r="J16" s="219">
        <v>1247.4494340800002</v>
      </c>
      <c r="K16" s="219">
        <v>1188.9607932399999</v>
      </c>
      <c r="L16" s="219">
        <v>1900.82250638</v>
      </c>
      <c r="M16" s="220">
        <v>1597.8461013599997</v>
      </c>
      <c r="N16" s="220">
        <v>1637.7947975999998</v>
      </c>
      <c r="O16" s="220">
        <v>1800.6830234399997</v>
      </c>
      <c r="P16" s="27">
        <v>1503.3238858600007</v>
      </c>
      <c r="Q16" s="27">
        <v>1310.9754017000005</v>
      </c>
      <c r="R16" s="27">
        <v>1769.6379513399991</v>
      </c>
      <c r="S16" s="27">
        <v>1654.36973816</v>
      </c>
      <c r="T16" s="27">
        <v>1372.9846721599993</v>
      </c>
      <c r="U16" s="27">
        <v>1536.9316236800003</v>
      </c>
      <c r="V16" s="27">
        <v>2030.3052296699998</v>
      </c>
      <c r="W16" s="27">
        <v>1923.1034060600009</v>
      </c>
      <c r="X16" s="27">
        <v>1630.6783413800003</v>
      </c>
      <c r="Y16" s="27">
        <v>1979.6142110899996</v>
      </c>
      <c r="Z16" s="27">
        <v>1507.0153716299992</v>
      </c>
      <c r="AA16" s="27">
        <v>2267.8367764299992</v>
      </c>
      <c r="AB16" s="27">
        <v>1864.5383078899999</v>
      </c>
      <c r="AC16" s="27">
        <v>1906.14180758</v>
      </c>
      <c r="AD16" s="27">
        <v>2038.5357366500004</v>
      </c>
      <c r="AE16" s="27">
        <v>2490.4004643499998</v>
      </c>
      <c r="AF16" s="27">
        <v>2186.5258463799996</v>
      </c>
      <c r="AG16" s="27">
        <v>1913.99830548</v>
      </c>
      <c r="AH16" s="27">
        <v>3841.8795136799999</v>
      </c>
      <c r="AI16" s="27">
        <v>2626.2812531899999</v>
      </c>
      <c r="AJ16" s="27">
        <v>2946.8457749000004</v>
      </c>
      <c r="AK16" s="27">
        <v>2417.5922332399996</v>
      </c>
      <c r="AL16" s="27">
        <v>2914.4574741400002</v>
      </c>
      <c r="AM16" s="119">
        <v>3431.4095762100001</v>
      </c>
      <c r="AN16" s="224">
        <v>3361.7578300600003</v>
      </c>
      <c r="AO16" s="27">
        <v>2578.6429351500005</v>
      </c>
      <c r="AP16" s="27">
        <v>3541.8719981300019</v>
      </c>
      <c r="AQ16" s="27">
        <v>3817.5243458999985</v>
      </c>
      <c r="AR16" s="27">
        <v>3797.6401833399991</v>
      </c>
      <c r="AS16" s="27">
        <v>3385.9714855099996</v>
      </c>
      <c r="AT16" s="27">
        <v>4466.2829463099997</v>
      </c>
      <c r="AU16" s="27">
        <v>3900.1309804599987</v>
      </c>
      <c r="AV16" s="27">
        <v>3477.2445801200015</v>
      </c>
      <c r="AW16" s="27">
        <v>4492.9940806799996</v>
      </c>
      <c r="AX16" s="27">
        <v>3873.6865597999981</v>
      </c>
      <c r="AY16" s="27">
        <v>4188.4036458100009</v>
      </c>
      <c r="AZ16" s="224">
        <v>4048.8497033700019</v>
      </c>
      <c r="BA16" s="27">
        <v>3504.868512489998</v>
      </c>
      <c r="BB16" s="27">
        <v>3857.2679464099983</v>
      </c>
      <c r="BC16" s="27">
        <v>4738.1063243299977</v>
      </c>
      <c r="BD16" s="27">
        <v>3798.6797634699974</v>
      </c>
      <c r="BE16" s="27">
        <v>3530.3563699099964</v>
      </c>
      <c r="BF16" s="27">
        <v>4460.5443178799969</v>
      </c>
      <c r="BG16" s="27">
        <v>3682.1907935000027</v>
      </c>
      <c r="BH16" s="27">
        <v>3378.3387119399981</v>
      </c>
      <c r="BI16" s="27">
        <v>3910.9261246700007</v>
      </c>
      <c r="BJ16" s="27">
        <v>3896.0880922699989</v>
      </c>
      <c r="BK16" s="27">
        <v>5268.4617938299971</v>
      </c>
      <c r="BL16" s="214">
        <f t="shared" si="4"/>
        <v>48074.678454069995</v>
      </c>
      <c r="BM16" s="27">
        <v>4860.7289863599999</v>
      </c>
      <c r="BN16" s="27">
        <v>3454.1516570600006</v>
      </c>
      <c r="BO16" s="27">
        <v>3603.1724618100011</v>
      </c>
      <c r="BP16" s="27">
        <v>4657.752073579999</v>
      </c>
      <c r="BQ16" s="27">
        <v>4500.6863724400027</v>
      </c>
      <c r="BR16" s="27">
        <v>4146.8684777499975</v>
      </c>
      <c r="BS16" s="27">
        <v>5499.8109292499939</v>
      </c>
      <c r="BT16" s="27">
        <v>4146.1482493699987</v>
      </c>
      <c r="BU16" s="27">
        <v>5247.5277248500006</v>
      </c>
      <c r="BV16" s="27">
        <v>5311.1837202099996</v>
      </c>
      <c r="BW16" s="27">
        <v>4583.1567093800004</v>
      </c>
      <c r="BX16" s="27">
        <v>6949.5571945400061</v>
      </c>
      <c r="BY16" s="214">
        <f t="shared" si="5"/>
        <v>56960.744556600002</v>
      </c>
      <c r="BZ16" s="224">
        <v>5397.0801635300013</v>
      </c>
      <c r="CA16" s="27">
        <v>4592.3734093799985</v>
      </c>
      <c r="CB16" s="27">
        <v>4536.5455836800002</v>
      </c>
      <c r="CC16" s="27">
        <v>4950.5843767799979</v>
      </c>
      <c r="CD16" s="27">
        <v>4523.0410860600023</v>
      </c>
      <c r="CE16" s="27">
        <v>5133.2909627699955</v>
      </c>
      <c r="CF16" s="27">
        <v>5916.0958883500025</v>
      </c>
      <c r="CG16" s="27">
        <v>4496.0329404500008</v>
      </c>
      <c r="CH16" s="27">
        <v>5215.1411700100043</v>
      </c>
      <c r="CI16" s="27">
        <v>6331.4910190300016</v>
      </c>
      <c r="CJ16" s="27">
        <v>5598.8022906299966</v>
      </c>
      <c r="CK16" s="27">
        <v>7307.8039673799876</v>
      </c>
      <c r="CL16" s="214">
        <f t="shared" si="6"/>
        <v>63998.282858049984</v>
      </c>
      <c r="CM16" s="27">
        <v>4970.9441199100002</v>
      </c>
      <c r="CN16" s="27">
        <v>4381.3513831800001</v>
      </c>
      <c r="CO16" s="27">
        <v>5941.544802880001</v>
      </c>
      <c r="CP16" s="27">
        <v>5941.9001665399946</v>
      </c>
      <c r="CQ16" s="27">
        <v>5603.1588844499947</v>
      </c>
      <c r="CR16" s="27">
        <v>6200.8448141900008</v>
      </c>
      <c r="CS16" s="27">
        <v>4898.4653427300036</v>
      </c>
      <c r="CT16" s="27">
        <v>5553.9000318000008</v>
      </c>
      <c r="CU16" s="27">
        <v>5541.935828450004</v>
      </c>
      <c r="CV16" s="27">
        <v>5703.7809572700025</v>
      </c>
      <c r="CW16" s="27">
        <v>5592.8427845500037</v>
      </c>
      <c r="CX16" s="27">
        <v>7646.4155867799946</v>
      </c>
      <c r="CY16" s="214">
        <f t="shared" si="7"/>
        <v>67977.084702730004</v>
      </c>
      <c r="CZ16" s="27">
        <v>4877.4105821599978</v>
      </c>
      <c r="DA16" s="27">
        <v>3840.5780231299996</v>
      </c>
      <c r="DB16" s="27">
        <v>5368.8879194400006</v>
      </c>
      <c r="DC16" s="27">
        <v>6179.6642259000055</v>
      </c>
      <c r="DD16" s="27">
        <v>5283.3339499099948</v>
      </c>
      <c r="DE16" s="27">
        <v>5128.8812980100001</v>
      </c>
      <c r="DF16" s="27">
        <v>5416.0675720000072</v>
      </c>
      <c r="DG16" s="27">
        <v>5677.9355579699968</v>
      </c>
      <c r="DH16" s="27">
        <v>5248.5314389899995</v>
      </c>
      <c r="DI16" s="27">
        <v>6188.910641329996</v>
      </c>
      <c r="DJ16" s="27">
        <v>5688.0322205700022</v>
      </c>
      <c r="DK16" s="27">
        <v>6640.6461241499992</v>
      </c>
      <c r="DL16" s="214">
        <f t="shared" si="8"/>
        <v>65538.879553560007</v>
      </c>
      <c r="DM16" s="27">
        <v>6273.2710791899981</v>
      </c>
      <c r="DN16" s="27">
        <v>4626.5983453199951</v>
      </c>
      <c r="DO16" s="27">
        <v>5819.9983336000014</v>
      </c>
      <c r="DP16" s="27">
        <v>6898.8345688300042</v>
      </c>
      <c r="DQ16" s="27">
        <v>6064.6152710199967</v>
      </c>
      <c r="DR16" s="27">
        <v>6325.9896270800054</v>
      </c>
      <c r="DS16" s="27">
        <v>6564.9121751100047</v>
      </c>
      <c r="DT16" s="27">
        <v>6382.0853122099961</v>
      </c>
      <c r="DU16" s="27">
        <v>5550.5656899000014</v>
      </c>
      <c r="DV16" s="27">
        <v>6532.8989042699986</v>
      </c>
      <c r="DW16" s="27">
        <v>7176.5246164499968</v>
      </c>
      <c r="DX16" s="27">
        <v>8069.963251510002</v>
      </c>
      <c r="DY16" s="224">
        <v>8618.2703541900064</v>
      </c>
      <c r="DZ16" s="27">
        <v>5732.1368856599947</v>
      </c>
      <c r="EA16" s="27"/>
      <c r="EC16" s="113" t="s">
        <v>265</v>
      </c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</row>
    <row r="17" spans="1:152" ht="20.100000000000001" customHeight="1" x14ac:dyDescent="0.3">
      <c r="A17" s="269"/>
      <c r="B17" s="206" t="s">
        <v>218</v>
      </c>
      <c r="C17" s="227" t="s">
        <v>219</v>
      </c>
      <c r="D17" s="219">
        <v>0</v>
      </c>
      <c r="E17" s="219">
        <v>0</v>
      </c>
      <c r="F17" s="219">
        <v>0</v>
      </c>
      <c r="G17" s="219">
        <v>0</v>
      </c>
      <c r="H17" s="219">
        <v>0</v>
      </c>
      <c r="I17" s="219">
        <v>0</v>
      </c>
      <c r="J17" s="219">
        <v>0</v>
      </c>
      <c r="K17" s="219">
        <v>0</v>
      </c>
      <c r="L17" s="219">
        <v>0</v>
      </c>
      <c r="M17" s="220">
        <v>0</v>
      </c>
      <c r="N17" s="220">
        <v>0</v>
      </c>
      <c r="O17" s="220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119">
        <v>0</v>
      </c>
      <c r="AN17" s="224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24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14">
        <f t="shared" si="4"/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14">
        <f t="shared" si="5"/>
        <v>0</v>
      </c>
      <c r="BZ17" s="224">
        <v>0</v>
      </c>
      <c r="CA17" s="27">
        <v>0</v>
      </c>
      <c r="CB17" s="27">
        <v>0</v>
      </c>
      <c r="CC17" s="27">
        <v>0</v>
      </c>
      <c r="CD17" s="27">
        <v>0</v>
      </c>
      <c r="CE17" s="27">
        <v>0</v>
      </c>
      <c r="CF17" s="27">
        <v>0</v>
      </c>
      <c r="CG17" s="27">
        <v>0</v>
      </c>
      <c r="CH17" s="27">
        <v>0</v>
      </c>
      <c r="CI17" s="27">
        <v>0</v>
      </c>
      <c r="CJ17" s="27">
        <v>0</v>
      </c>
      <c r="CK17" s="27">
        <v>0</v>
      </c>
      <c r="CL17" s="214">
        <f t="shared" si="6"/>
        <v>0</v>
      </c>
      <c r="CM17" s="27">
        <v>0</v>
      </c>
      <c r="CN17" s="27">
        <v>0</v>
      </c>
      <c r="CO17" s="27">
        <v>0</v>
      </c>
      <c r="CP17" s="27">
        <v>0</v>
      </c>
      <c r="CQ17" s="27">
        <v>0</v>
      </c>
      <c r="CR17" s="27">
        <v>0</v>
      </c>
      <c r="CS17" s="27">
        <v>0</v>
      </c>
      <c r="CT17" s="27">
        <v>0</v>
      </c>
      <c r="CU17" s="27">
        <v>0</v>
      </c>
      <c r="CV17" s="27">
        <v>0</v>
      </c>
      <c r="CW17" s="27">
        <v>0</v>
      </c>
      <c r="CX17" s="27">
        <v>0</v>
      </c>
      <c r="CY17" s="214">
        <f t="shared" si="7"/>
        <v>0</v>
      </c>
      <c r="CZ17" s="27">
        <v>0</v>
      </c>
      <c r="DA17" s="27">
        <v>0</v>
      </c>
      <c r="DB17" s="27">
        <v>0</v>
      </c>
      <c r="DC17" s="27">
        <v>0</v>
      </c>
      <c r="DD17" s="27">
        <v>0</v>
      </c>
      <c r="DE17" s="27">
        <v>0</v>
      </c>
      <c r="DF17" s="27">
        <v>0</v>
      </c>
      <c r="DG17" s="27">
        <v>0</v>
      </c>
      <c r="DH17" s="27">
        <v>0</v>
      </c>
      <c r="DI17" s="27">
        <v>0</v>
      </c>
      <c r="DJ17" s="27">
        <v>0</v>
      </c>
      <c r="DK17" s="27">
        <v>0</v>
      </c>
      <c r="DL17" s="214">
        <f t="shared" si="8"/>
        <v>0</v>
      </c>
      <c r="DM17" s="27">
        <v>0.05</v>
      </c>
      <c r="DN17" s="27">
        <v>0</v>
      </c>
      <c r="DO17" s="27">
        <v>0</v>
      </c>
      <c r="DP17" s="27">
        <v>1.4999999999999999E-2</v>
      </c>
      <c r="DQ17" s="27">
        <v>0</v>
      </c>
      <c r="DR17" s="27">
        <v>0</v>
      </c>
      <c r="DS17" s="27">
        <v>0</v>
      </c>
      <c r="DT17" s="27">
        <v>0</v>
      </c>
      <c r="DU17" s="27">
        <v>0</v>
      </c>
      <c r="DV17" s="27">
        <v>0</v>
      </c>
      <c r="DW17" s="27">
        <v>0</v>
      </c>
      <c r="DX17" s="27">
        <v>0</v>
      </c>
      <c r="DY17" s="224">
        <v>4.3999999999999997E-2</v>
      </c>
      <c r="DZ17" s="27">
        <v>0</v>
      </c>
      <c r="EA17" s="27"/>
      <c r="EC17" s="113" t="s">
        <v>265</v>
      </c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</row>
    <row r="18" spans="1:152" ht="20.100000000000001" customHeight="1" x14ac:dyDescent="0.25">
      <c r="A18" s="269"/>
      <c r="B18" s="206" t="s">
        <v>132</v>
      </c>
      <c r="C18" s="207" t="s">
        <v>135</v>
      </c>
      <c r="D18" s="219">
        <v>0</v>
      </c>
      <c r="E18" s="219">
        <v>0</v>
      </c>
      <c r="F18" s="219">
        <v>0</v>
      </c>
      <c r="G18" s="219">
        <v>0</v>
      </c>
      <c r="H18" s="219">
        <v>0</v>
      </c>
      <c r="I18" s="219">
        <v>0</v>
      </c>
      <c r="J18" s="219">
        <v>0</v>
      </c>
      <c r="K18" s="219">
        <v>0</v>
      </c>
      <c r="L18" s="219">
        <v>0</v>
      </c>
      <c r="M18" s="220">
        <v>0</v>
      </c>
      <c r="N18" s="220">
        <v>0</v>
      </c>
      <c r="O18" s="220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119">
        <v>0</v>
      </c>
      <c r="AN18" s="224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V18" s="27">
        <v>0</v>
      </c>
      <c r="AW18" s="27">
        <v>0</v>
      </c>
      <c r="AX18" s="27">
        <v>0</v>
      </c>
      <c r="AY18" s="27">
        <v>0</v>
      </c>
      <c r="AZ18" s="224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14">
        <f t="shared" si="4"/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14">
        <f t="shared" si="5"/>
        <v>0</v>
      </c>
      <c r="BZ18" s="224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14">
        <f t="shared" si="6"/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14">
        <f t="shared" si="7"/>
        <v>0</v>
      </c>
      <c r="CZ18" s="27">
        <v>0</v>
      </c>
      <c r="DA18" s="27">
        <v>8.0047000000000007E-4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0</v>
      </c>
      <c r="DL18" s="214">
        <f t="shared" si="8"/>
        <v>8.0047000000000007E-4</v>
      </c>
      <c r="DM18" s="27">
        <v>0</v>
      </c>
      <c r="DN18" s="27">
        <v>0</v>
      </c>
      <c r="DO18" s="27">
        <v>0</v>
      </c>
      <c r="DP18" s="27">
        <v>0</v>
      </c>
      <c r="DQ18" s="27">
        <v>0</v>
      </c>
      <c r="DR18" s="27">
        <v>0</v>
      </c>
      <c r="DS18" s="27">
        <v>0</v>
      </c>
      <c r="DT18" s="27">
        <v>0</v>
      </c>
      <c r="DU18" s="27">
        <v>0</v>
      </c>
      <c r="DV18" s="27">
        <v>0</v>
      </c>
      <c r="DW18" s="27">
        <v>6.5172000000000006E-4</v>
      </c>
      <c r="DX18" s="27">
        <v>0</v>
      </c>
      <c r="DY18" s="224">
        <v>0</v>
      </c>
      <c r="DZ18" s="27">
        <v>0</v>
      </c>
      <c r="EA18" s="27"/>
      <c r="EC18" s="113" t="s">
        <v>265</v>
      </c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</row>
    <row r="19" spans="1:152" ht="20.100000000000001" customHeight="1" x14ac:dyDescent="0.25">
      <c r="A19" s="269"/>
      <c r="B19" s="206" t="s">
        <v>26</v>
      </c>
      <c r="C19" s="207" t="s">
        <v>64</v>
      </c>
      <c r="D19" s="219">
        <v>0</v>
      </c>
      <c r="E19" s="219">
        <v>0</v>
      </c>
      <c r="F19" s="219">
        <v>0</v>
      </c>
      <c r="G19" s="219">
        <v>0</v>
      </c>
      <c r="H19" s="219">
        <v>0</v>
      </c>
      <c r="I19" s="219">
        <v>0</v>
      </c>
      <c r="J19" s="219">
        <v>0</v>
      </c>
      <c r="K19" s="219">
        <v>0</v>
      </c>
      <c r="L19" s="219">
        <v>0</v>
      </c>
      <c r="M19" s="220">
        <v>0</v>
      </c>
      <c r="N19" s="220">
        <v>0</v>
      </c>
      <c r="O19" s="220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119">
        <v>0</v>
      </c>
      <c r="AN19" s="224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24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14">
        <f t="shared" si="4"/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322.27743684000001</v>
      </c>
      <c r="BV19" s="27">
        <v>1076.3339770300001</v>
      </c>
      <c r="BW19" s="27">
        <v>168.86349332</v>
      </c>
      <c r="BX19" s="27">
        <v>817.43433638999988</v>
      </c>
      <c r="BY19" s="214">
        <f t="shared" si="5"/>
        <v>2384.9092435800003</v>
      </c>
      <c r="BZ19" s="224">
        <v>386.27161888000001</v>
      </c>
      <c r="CA19" s="27">
        <v>800.36320276999993</v>
      </c>
      <c r="CB19" s="27">
        <v>655.27238887999988</v>
      </c>
      <c r="CC19" s="27">
        <v>1031.4179583099999</v>
      </c>
      <c r="CD19" s="27">
        <v>1016.5210194599998</v>
      </c>
      <c r="CE19" s="27">
        <v>461.41017224000007</v>
      </c>
      <c r="CF19" s="27">
        <v>466.40640556</v>
      </c>
      <c r="CG19" s="27">
        <v>420.27711111999997</v>
      </c>
      <c r="CH19" s="27">
        <v>70.058319439999991</v>
      </c>
      <c r="CI19" s="27">
        <v>80.051916660000003</v>
      </c>
      <c r="CJ19" s="27">
        <v>319.09461109</v>
      </c>
      <c r="CK19" s="27">
        <v>682.15128889999983</v>
      </c>
      <c r="CL19" s="214">
        <f t="shared" si="6"/>
        <v>6389.2960133099987</v>
      </c>
      <c r="CM19" s="27">
        <v>913.24987577000013</v>
      </c>
      <c r="CN19" s="27">
        <v>582.18655831000001</v>
      </c>
      <c r="CO19" s="27">
        <v>1307.2692985200001</v>
      </c>
      <c r="CP19" s="27">
        <v>961.97675388000039</v>
      </c>
      <c r="CQ19" s="27">
        <v>1075.3806894100003</v>
      </c>
      <c r="CR19" s="27">
        <v>818.48158332999992</v>
      </c>
      <c r="CS19" s="27">
        <v>1047.5185694599998</v>
      </c>
      <c r="CT19" s="27">
        <v>1473.7280583199995</v>
      </c>
      <c r="CU19" s="27">
        <v>1148.8675729700003</v>
      </c>
      <c r="CV19" s="27">
        <v>1756.5481555700001</v>
      </c>
      <c r="CW19" s="27">
        <v>1426.43085432</v>
      </c>
      <c r="CX19" s="27">
        <v>1581.4167610999987</v>
      </c>
      <c r="CY19" s="214">
        <f t="shared" si="7"/>
        <v>14093.054730960002</v>
      </c>
      <c r="CZ19" s="27">
        <v>510.22983334000008</v>
      </c>
      <c r="DA19" s="27">
        <v>895.21950001000016</v>
      </c>
      <c r="DB19" s="27">
        <v>1404.9986916400001</v>
      </c>
      <c r="DC19" s="27">
        <v>1369.0121083199995</v>
      </c>
      <c r="DD19" s="27">
        <v>873.52501940999991</v>
      </c>
      <c r="DE19" s="27">
        <v>593.48126001000003</v>
      </c>
      <c r="DF19" s="27">
        <v>696.21722220999982</v>
      </c>
      <c r="DG19" s="27">
        <v>433.23353309000009</v>
      </c>
      <c r="DH19" s="27">
        <v>615.90755166999998</v>
      </c>
      <c r="DI19" s="27">
        <v>1336.2786391499999</v>
      </c>
      <c r="DJ19" s="27">
        <v>1180.2568116500001</v>
      </c>
      <c r="DK19" s="27">
        <v>675.89481601</v>
      </c>
      <c r="DL19" s="214">
        <f t="shared" si="8"/>
        <v>10584.254986510001</v>
      </c>
      <c r="DM19" s="27">
        <v>548.97930278000001</v>
      </c>
      <c r="DN19" s="27">
        <v>653.52438999999993</v>
      </c>
      <c r="DO19" s="27">
        <v>573.20261557000015</v>
      </c>
      <c r="DP19" s="27">
        <v>1036.02144466</v>
      </c>
      <c r="DQ19" s="27">
        <v>774.16750440999999</v>
      </c>
      <c r="DR19" s="27">
        <v>345.91781664999996</v>
      </c>
      <c r="DS19" s="27">
        <v>120.03421528</v>
      </c>
      <c r="DT19" s="27">
        <v>351.91214222000002</v>
      </c>
      <c r="DU19" s="27">
        <v>176.87498472999999</v>
      </c>
      <c r="DV19" s="27">
        <v>409.12039722000003</v>
      </c>
      <c r="DW19" s="27">
        <v>351.19233333000005</v>
      </c>
      <c r="DX19" s="27">
        <v>293.23508750000002</v>
      </c>
      <c r="DY19" s="224">
        <v>365.92755554000001</v>
      </c>
      <c r="DZ19" s="27">
        <v>90.083111110000004</v>
      </c>
      <c r="EA19" s="27"/>
      <c r="EC19" s="113" t="s">
        <v>265</v>
      </c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</row>
    <row r="20" spans="1:152" ht="20.100000000000001" customHeight="1" x14ac:dyDescent="0.25">
      <c r="A20" s="269"/>
      <c r="B20" s="206" t="s">
        <v>80</v>
      </c>
      <c r="C20" s="207" t="s">
        <v>84</v>
      </c>
      <c r="D20" s="219">
        <v>0</v>
      </c>
      <c r="E20" s="219">
        <v>0</v>
      </c>
      <c r="F20" s="219">
        <v>0</v>
      </c>
      <c r="G20" s="219">
        <v>0</v>
      </c>
      <c r="H20" s="219">
        <v>9.9999999999999995E-7</v>
      </c>
      <c r="I20" s="219">
        <v>0</v>
      </c>
      <c r="J20" s="219">
        <v>0</v>
      </c>
      <c r="K20" s="219">
        <v>0</v>
      </c>
      <c r="L20" s="219">
        <v>0</v>
      </c>
      <c r="M20" s="220">
        <v>0</v>
      </c>
      <c r="N20" s="220">
        <v>0</v>
      </c>
      <c r="O20" s="220">
        <v>0</v>
      </c>
      <c r="P20" s="219">
        <v>0</v>
      </c>
      <c r="Q20" s="219">
        <v>0</v>
      </c>
      <c r="R20" s="219">
        <v>0</v>
      </c>
      <c r="S20" s="219">
        <v>0</v>
      </c>
      <c r="T20" s="219">
        <v>9.9999999999999995E-7</v>
      </c>
      <c r="U20" s="219">
        <v>0</v>
      </c>
      <c r="V20" s="219">
        <v>0</v>
      </c>
      <c r="W20" s="219">
        <v>0</v>
      </c>
      <c r="X20" s="219">
        <v>0</v>
      </c>
      <c r="Y20" s="220">
        <v>0</v>
      </c>
      <c r="Z20" s="220">
        <v>0</v>
      </c>
      <c r="AA20" s="220">
        <v>0</v>
      </c>
      <c r="AB20" s="27">
        <v>0</v>
      </c>
      <c r="AC20" s="27">
        <v>0</v>
      </c>
      <c r="AD20" s="27">
        <v>0</v>
      </c>
      <c r="AE20" s="27">
        <v>10.40560022</v>
      </c>
      <c r="AF20" s="27">
        <v>15.458109589999999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24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24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14">
        <f t="shared" si="4"/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7">
        <v>0</v>
      </c>
      <c r="BW20" s="27">
        <v>0</v>
      </c>
      <c r="BX20" s="27">
        <v>123.67349494000005</v>
      </c>
      <c r="BY20" s="214">
        <f t="shared" si="5"/>
        <v>123.67349494000005</v>
      </c>
      <c r="BZ20" s="224">
        <v>80.329044650000057</v>
      </c>
      <c r="CA20" s="27">
        <v>74.255325869999993</v>
      </c>
      <c r="CB20" s="27">
        <v>90.620432520000037</v>
      </c>
      <c r="CC20" s="27">
        <v>79.042026520000022</v>
      </c>
      <c r="CD20" s="27">
        <v>94.546076290000045</v>
      </c>
      <c r="CE20" s="27">
        <v>102.21190429000001</v>
      </c>
      <c r="CF20" s="27">
        <v>99.823686609999953</v>
      </c>
      <c r="CG20" s="27">
        <v>102.51467805000003</v>
      </c>
      <c r="CH20" s="27">
        <v>97.250455930000001</v>
      </c>
      <c r="CI20" s="27">
        <v>97.987945699999969</v>
      </c>
      <c r="CJ20" s="27">
        <v>101.32940895</v>
      </c>
      <c r="CK20" s="27">
        <v>135.92233206999998</v>
      </c>
      <c r="CL20" s="214">
        <f t="shared" si="6"/>
        <v>1155.8333174500001</v>
      </c>
      <c r="CM20" s="27">
        <v>98.933809180000011</v>
      </c>
      <c r="CN20" s="27">
        <v>88.34305835999993</v>
      </c>
      <c r="CO20" s="27">
        <v>88.84914265999997</v>
      </c>
      <c r="CP20" s="27">
        <v>86.439642770000006</v>
      </c>
      <c r="CQ20" s="27">
        <v>101.44344685999998</v>
      </c>
      <c r="CR20" s="27">
        <v>96.214872289999988</v>
      </c>
      <c r="CS20" s="27">
        <v>94.802662190000007</v>
      </c>
      <c r="CT20" s="27">
        <v>105.74261917</v>
      </c>
      <c r="CU20" s="27">
        <v>102.17202684999997</v>
      </c>
      <c r="CV20" s="27">
        <v>98.658623349999942</v>
      </c>
      <c r="CW20" s="27">
        <v>115.33332610999997</v>
      </c>
      <c r="CX20" s="27">
        <v>144.54809831999995</v>
      </c>
      <c r="CY20" s="214">
        <f t="shared" si="7"/>
        <v>1221.4813281099998</v>
      </c>
      <c r="CZ20" s="27">
        <v>115.95658291000001</v>
      </c>
      <c r="DA20" s="27">
        <v>92.826781540000013</v>
      </c>
      <c r="DB20" s="27">
        <v>121.67327039000004</v>
      </c>
      <c r="DC20" s="27">
        <v>108.15397438000011</v>
      </c>
      <c r="DD20" s="27">
        <v>121.13307155</v>
      </c>
      <c r="DE20" s="27">
        <v>117.01327928000003</v>
      </c>
      <c r="DF20" s="27">
        <v>111.15932328999995</v>
      </c>
      <c r="DG20" s="27">
        <v>129.53231248000003</v>
      </c>
      <c r="DH20" s="27">
        <v>112.86630602000004</v>
      </c>
      <c r="DI20" s="27">
        <v>121.71047035000001</v>
      </c>
      <c r="DJ20" s="27">
        <v>119.97178045999996</v>
      </c>
      <c r="DK20" s="27">
        <v>156.70631028000008</v>
      </c>
      <c r="DL20" s="214">
        <f t="shared" si="8"/>
        <v>1428.7034629300001</v>
      </c>
      <c r="DM20" s="27">
        <v>131.73000263999998</v>
      </c>
      <c r="DN20" s="27">
        <v>107.51384707000004</v>
      </c>
      <c r="DO20" s="27">
        <v>110.37292072999995</v>
      </c>
      <c r="DP20" s="27">
        <v>117.54403324000003</v>
      </c>
      <c r="DQ20" s="27">
        <v>115.71502048999992</v>
      </c>
      <c r="DR20" s="27">
        <v>116.97378599999992</v>
      </c>
      <c r="DS20" s="27">
        <v>123.39751229999999</v>
      </c>
      <c r="DT20" s="27">
        <v>121.14321091999996</v>
      </c>
      <c r="DU20" s="27">
        <v>100.59409122000007</v>
      </c>
      <c r="DV20" s="27">
        <v>116.47977011999991</v>
      </c>
      <c r="DW20" s="27">
        <v>116.01744978000008</v>
      </c>
      <c r="DX20" s="27">
        <v>146.82061615000006</v>
      </c>
      <c r="DY20" s="224">
        <v>123.70438303000005</v>
      </c>
      <c r="DZ20" s="27">
        <v>109.21392648000001</v>
      </c>
      <c r="EA20" s="27"/>
      <c r="EC20" s="113" t="s">
        <v>265</v>
      </c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</row>
    <row r="21" spans="1:152" ht="20.100000000000001" customHeight="1" x14ac:dyDescent="0.25">
      <c r="A21" s="269"/>
      <c r="B21" s="206" t="s">
        <v>78</v>
      </c>
      <c r="C21" s="207" t="s">
        <v>83</v>
      </c>
      <c r="D21" s="219">
        <v>0</v>
      </c>
      <c r="E21" s="219">
        <v>0</v>
      </c>
      <c r="F21" s="219">
        <v>0</v>
      </c>
      <c r="G21" s="219">
        <v>0</v>
      </c>
      <c r="H21" s="219">
        <v>9.9999999999999995E-7</v>
      </c>
      <c r="I21" s="219">
        <v>0</v>
      </c>
      <c r="J21" s="219">
        <v>0</v>
      </c>
      <c r="K21" s="219">
        <v>0</v>
      </c>
      <c r="L21" s="219">
        <v>0</v>
      </c>
      <c r="M21" s="220">
        <v>0</v>
      </c>
      <c r="N21" s="220">
        <v>0</v>
      </c>
      <c r="O21" s="220">
        <v>0</v>
      </c>
      <c r="P21" s="219">
        <v>0</v>
      </c>
      <c r="Q21" s="219">
        <v>0</v>
      </c>
      <c r="R21" s="219">
        <v>0</v>
      </c>
      <c r="S21" s="219">
        <v>0</v>
      </c>
      <c r="T21" s="219">
        <v>9.9999999999999995E-7</v>
      </c>
      <c r="U21" s="219">
        <v>0</v>
      </c>
      <c r="V21" s="219">
        <v>0</v>
      </c>
      <c r="W21" s="219">
        <v>0</v>
      </c>
      <c r="X21" s="219">
        <v>0</v>
      </c>
      <c r="Y21" s="220">
        <v>0</v>
      </c>
      <c r="Z21" s="220">
        <v>0</v>
      </c>
      <c r="AA21" s="220">
        <v>0</v>
      </c>
      <c r="AB21" s="27">
        <v>0</v>
      </c>
      <c r="AC21" s="27">
        <v>0</v>
      </c>
      <c r="AD21" s="27">
        <v>0</v>
      </c>
      <c r="AE21" s="27">
        <v>10.40560022</v>
      </c>
      <c r="AF21" s="27">
        <v>15.458109589999999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24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0</v>
      </c>
      <c r="AT21" s="27">
        <v>0</v>
      </c>
      <c r="AU21" s="27">
        <v>0</v>
      </c>
      <c r="AV21" s="27">
        <v>0</v>
      </c>
      <c r="AW21" s="27">
        <v>0</v>
      </c>
      <c r="AX21" s="27">
        <v>0</v>
      </c>
      <c r="AY21" s="27">
        <v>0</v>
      </c>
      <c r="AZ21" s="224">
        <v>0</v>
      </c>
      <c r="BA21" s="27">
        <v>0</v>
      </c>
      <c r="BB21" s="27">
        <v>0</v>
      </c>
      <c r="BC21" s="27">
        <v>0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</v>
      </c>
      <c r="BL21" s="214">
        <f t="shared" si="4"/>
        <v>0</v>
      </c>
      <c r="BM21" s="27">
        <v>0</v>
      </c>
      <c r="BN21" s="27">
        <v>0</v>
      </c>
      <c r="BO21" s="27">
        <v>0</v>
      </c>
      <c r="BP21" s="27">
        <v>0</v>
      </c>
      <c r="BQ21" s="27">
        <v>0</v>
      </c>
      <c r="BR21" s="27">
        <v>0</v>
      </c>
      <c r="BS21" s="27">
        <v>0</v>
      </c>
      <c r="BT21" s="27">
        <v>0</v>
      </c>
      <c r="BU21" s="27">
        <v>0</v>
      </c>
      <c r="BV21" s="27">
        <v>0</v>
      </c>
      <c r="BW21" s="27">
        <v>0</v>
      </c>
      <c r="BX21" s="27">
        <v>161.56728072999996</v>
      </c>
      <c r="BY21" s="214">
        <f t="shared" si="5"/>
        <v>161.56728072999996</v>
      </c>
      <c r="BZ21" s="224">
        <v>110.46298013000003</v>
      </c>
      <c r="CA21" s="27">
        <v>98.342594120000058</v>
      </c>
      <c r="CB21" s="27">
        <v>106.64993328</v>
      </c>
      <c r="CC21" s="27">
        <v>97.47366990999997</v>
      </c>
      <c r="CD21" s="27">
        <v>101.29262514000003</v>
      </c>
      <c r="CE21" s="27">
        <v>112.39388563000006</v>
      </c>
      <c r="CF21" s="27">
        <v>107.45251570999996</v>
      </c>
      <c r="CG21" s="27">
        <v>110.25124371999995</v>
      </c>
      <c r="CH21" s="27">
        <v>101.2571751</v>
      </c>
      <c r="CI21" s="27">
        <v>100.57385559000001</v>
      </c>
      <c r="CJ21" s="27">
        <v>114.01080272999999</v>
      </c>
      <c r="CK21" s="27">
        <v>166.0012394200001</v>
      </c>
      <c r="CL21" s="214">
        <f t="shared" si="6"/>
        <v>1326.1625204800002</v>
      </c>
      <c r="CM21" s="27">
        <v>121.97728908999999</v>
      </c>
      <c r="CN21" s="27">
        <v>117.15249139999992</v>
      </c>
      <c r="CO21" s="27">
        <v>118.96786801999997</v>
      </c>
      <c r="CP21" s="27">
        <v>114.45085657</v>
      </c>
      <c r="CQ21" s="27">
        <v>132.78573385999999</v>
      </c>
      <c r="CR21" s="27">
        <v>120.70558717000003</v>
      </c>
      <c r="CS21" s="27">
        <v>119.00216448</v>
      </c>
      <c r="CT21" s="27">
        <v>134.86242881999999</v>
      </c>
      <c r="CU21" s="27">
        <v>117.58112048999993</v>
      </c>
      <c r="CV21" s="27">
        <v>124.28608872</v>
      </c>
      <c r="CW21" s="27">
        <v>134.22017376000005</v>
      </c>
      <c r="CX21" s="27">
        <v>180.61237617999993</v>
      </c>
      <c r="CY21" s="214">
        <f t="shared" si="7"/>
        <v>1536.6041785599998</v>
      </c>
      <c r="CZ21" s="27">
        <v>146.2409111100001</v>
      </c>
      <c r="DA21" s="27">
        <v>104.10835278</v>
      </c>
      <c r="DB21" s="27">
        <v>150.21558802999999</v>
      </c>
      <c r="DC21" s="27">
        <v>126.83579610000002</v>
      </c>
      <c r="DD21" s="27">
        <v>150.47404560000007</v>
      </c>
      <c r="DE21" s="27">
        <v>135.88881686999997</v>
      </c>
      <c r="DF21" s="27">
        <v>142.49726546000014</v>
      </c>
      <c r="DG21" s="27">
        <v>148.19923743000001</v>
      </c>
      <c r="DH21" s="27">
        <v>133.11596925999999</v>
      </c>
      <c r="DI21" s="27">
        <v>146.10080009999996</v>
      </c>
      <c r="DJ21" s="27">
        <v>150.28227617000005</v>
      </c>
      <c r="DK21" s="27">
        <v>203.53909368000001</v>
      </c>
      <c r="DL21" s="214">
        <f t="shared" si="8"/>
        <v>1737.4981525900002</v>
      </c>
      <c r="DM21" s="27">
        <v>171.37480341000006</v>
      </c>
      <c r="DN21" s="27">
        <v>136.48579780999998</v>
      </c>
      <c r="DO21" s="27">
        <v>147.65679625999996</v>
      </c>
      <c r="DP21" s="27">
        <v>158.79760293000001</v>
      </c>
      <c r="DQ21" s="27">
        <v>151.28107911000001</v>
      </c>
      <c r="DR21" s="27">
        <v>150.46640571</v>
      </c>
      <c r="DS21" s="27">
        <v>165.79330368999999</v>
      </c>
      <c r="DT21" s="27">
        <v>162.93649867999997</v>
      </c>
      <c r="DU21" s="27">
        <v>146.14553358999999</v>
      </c>
      <c r="DV21" s="27">
        <v>171.32124266999992</v>
      </c>
      <c r="DW21" s="27">
        <v>163.19368287999995</v>
      </c>
      <c r="DX21" s="27">
        <v>222.47513470999988</v>
      </c>
      <c r="DY21" s="224">
        <v>176.92439348999997</v>
      </c>
      <c r="DZ21" s="27">
        <v>155.30064678999989</v>
      </c>
      <c r="EA21" s="27"/>
      <c r="EC21" s="113" t="s">
        <v>265</v>
      </c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</row>
    <row r="22" spans="1:152" ht="20.100000000000001" customHeight="1" x14ac:dyDescent="0.25">
      <c r="A22" s="269"/>
      <c r="B22" s="206" t="s">
        <v>81</v>
      </c>
      <c r="C22" s="207" t="s">
        <v>85</v>
      </c>
      <c r="D22" s="219">
        <v>0</v>
      </c>
      <c r="E22" s="219">
        <v>0</v>
      </c>
      <c r="F22" s="219">
        <v>0</v>
      </c>
      <c r="G22" s="219">
        <v>0</v>
      </c>
      <c r="H22" s="219">
        <v>9.9999999999999995E-7</v>
      </c>
      <c r="I22" s="219">
        <v>0</v>
      </c>
      <c r="J22" s="219">
        <v>0</v>
      </c>
      <c r="K22" s="219">
        <v>0</v>
      </c>
      <c r="L22" s="219">
        <v>0</v>
      </c>
      <c r="M22" s="220">
        <v>0</v>
      </c>
      <c r="N22" s="220">
        <v>0</v>
      </c>
      <c r="O22" s="220">
        <v>0</v>
      </c>
      <c r="P22" s="219">
        <v>0</v>
      </c>
      <c r="Q22" s="219">
        <v>0</v>
      </c>
      <c r="R22" s="219">
        <v>0</v>
      </c>
      <c r="S22" s="219">
        <v>0</v>
      </c>
      <c r="T22" s="219">
        <v>9.9999999999999995E-7</v>
      </c>
      <c r="U22" s="219">
        <v>0</v>
      </c>
      <c r="V22" s="219">
        <v>0</v>
      </c>
      <c r="W22" s="219">
        <v>0</v>
      </c>
      <c r="X22" s="219">
        <v>0</v>
      </c>
      <c r="Y22" s="220">
        <v>0</v>
      </c>
      <c r="Z22" s="220">
        <v>0</v>
      </c>
      <c r="AA22" s="220">
        <v>0</v>
      </c>
      <c r="AB22" s="27">
        <v>0</v>
      </c>
      <c r="AC22" s="27">
        <v>0</v>
      </c>
      <c r="AD22" s="27">
        <v>0</v>
      </c>
      <c r="AE22" s="27">
        <v>10.40560022</v>
      </c>
      <c r="AF22" s="27">
        <v>15.458109589999999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24">
        <v>0</v>
      </c>
      <c r="AO22" s="27">
        <v>0</v>
      </c>
      <c r="AP22" s="27">
        <v>0</v>
      </c>
      <c r="AQ22" s="27">
        <v>0</v>
      </c>
      <c r="AR22" s="27">
        <v>0</v>
      </c>
      <c r="AS22" s="27">
        <v>0</v>
      </c>
      <c r="AT22" s="27">
        <v>0</v>
      </c>
      <c r="AU22" s="27">
        <v>0</v>
      </c>
      <c r="AV22" s="27">
        <v>0</v>
      </c>
      <c r="AW22" s="27">
        <v>0</v>
      </c>
      <c r="AX22" s="27">
        <v>0</v>
      </c>
      <c r="AY22" s="27">
        <v>0</v>
      </c>
      <c r="AZ22" s="224">
        <v>0</v>
      </c>
      <c r="BA22" s="27">
        <v>0</v>
      </c>
      <c r="BB22" s="27">
        <v>0</v>
      </c>
      <c r="BC22" s="27">
        <v>0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</v>
      </c>
      <c r="BL22" s="214">
        <f t="shared" si="4"/>
        <v>0</v>
      </c>
      <c r="BM22" s="27">
        <v>0</v>
      </c>
      <c r="BN22" s="27">
        <v>0</v>
      </c>
      <c r="BO22" s="27">
        <v>0</v>
      </c>
      <c r="BP22" s="27">
        <v>0</v>
      </c>
      <c r="BQ22" s="27">
        <v>0</v>
      </c>
      <c r="BR22" s="27">
        <v>0</v>
      </c>
      <c r="BS22" s="27">
        <v>0</v>
      </c>
      <c r="BT22" s="27">
        <v>0</v>
      </c>
      <c r="BU22" s="27">
        <v>0</v>
      </c>
      <c r="BV22" s="27">
        <v>0</v>
      </c>
      <c r="BW22" s="27">
        <v>0</v>
      </c>
      <c r="BX22" s="27">
        <v>33.758840400000004</v>
      </c>
      <c r="BY22" s="214">
        <f t="shared" si="5"/>
        <v>33.758840400000004</v>
      </c>
      <c r="BZ22" s="224">
        <v>28.001623389999995</v>
      </c>
      <c r="CA22" s="27">
        <v>24.039787980000003</v>
      </c>
      <c r="CB22" s="27">
        <v>15.10868885</v>
      </c>
      <c r="CC22" s="27">
        <v>17.579946630000002</v>
      </c>
      <c r="CD22" s="27">
        <v>6.7463488499999995</v>
      </c>
      <c r="CE22" s="27">
        <v>9.6573218900000004</v>
      </c>
      <c r="CF22" s="27">
        <v>7.0960878899999997</v>
      </c>
      <c r="CG22" s="27">
        <v>7.3340782799999999</v>
      </c>
      <c r="CH22" s="27">
        <v>4.0012833099999998</v>
      </c>
      <c r="CI22" s="27">
        <v>2.5839643399999996</v>
      </c>
      <c r="CJ22" s="27">
        <v>12.633490280000002</v>
      </c>
      <c r="CK22" s="27">
        <v>30.035867159999999</v>
      </c>
      <c r="CL22" s="214">
        <f t="shared" si="6"/>
        <v>164.81848885000002</v>
      </c>
      <c r="CM22" s="27">
        <v>23.042083759999997</v>
      </c>
      <c r="CN22" s="27">
        <v>27.40977011</v>
      </c>
      <c r="CO22" s="27">
        <v>27.950337130000001</v>
      </c>
      <c r="CP22" s="27">
        <v>25.14044891</v>
      </c>
      <c r="CQ22" s="27">
        <v>31.341747000000002</v>
      </c>
      <c r="CR22" s="27">
        <v>24.490714879999999</v>
      </c>
      <c r="CS22" s="27">
        <v>24.199502290000002</v>
      </c>
      <c r="CT22" s="27">
        <v>28.059586869999997</v>
      </c>
      <c r="CU22" s="27">
        <v>15.400335190000002</v>
      </c>
      <c r="CV22" s="27">
        <v>25.371384659999997</v>
      </c>
      <c r="CW22" s="27">
        <v>18.886847650000004</v>
      </c>
      <c r="CX22" s="27">
        <v>36.064277859999997</v>
      </c>
      <c r="CY22" s="214">
        <f t="shared" si="7"/>
        <v>307.35703630999996</v>
      </c>
      <c r="CZ22" s="27">
        <v>27.859558479999997</v>
      </c>
      <c r="DA22" s="27">
        <v>10.052324779999999</v>
      </c>
      <c r="DB22" s="27">
        <v>28.40764068</v>
      </c>
      <c r="DC22" s="27">
        <v>18.681821719999999</v>
      </c>
      <c r="DD22" s="27">
        <v>29.340974049999996</v>
      </c>
      <c r="DE22" s="27">
        <v>18.856541349999997</v>
      </c>
      <c r="DF22" s="27">
        <v>23.622873900000002</v>
      </c>
      <c r="DG22" s="27">
        <v>17.549222660000002</v>
      </c>
      <c r="DH22" s="27">
        <v>19.062150709999997</v>
      </c>
      <c r="DI22" s="27">
        <v>24.364194090000002</v>
      </c>
      <c r="DJ22" s="27">
        <v>27.190308139999999</v>
      </c>
      <c r="DK22" s="27">
        <v>46.507661169999999</v>
      </c>
      <c r="DL22" s="214">
        <f t="shared" si="8"/>
        <v>291.49527173000001</v>
      </c>
      <c r="DM22" s="27">
        <v>36.399813760000008</v>
      </c>
      <c r="DN22" s="27">
        <v>28.971950739999997</v>
      </c>
      <c r="DO22" s="27">
        <v>37.252492429999997</v>
      </c>
      <c r="DP22" s="27">
        <v>41.253569689999999</v>
      </c>
      <c r="DQ22" s="27">
        <v>35.565896450000004</v>
      </c>
      <c r="DR22" s="27">
        <v>33.428175719999999</v>
      </c>
      <c r="DS22" s="27">
        <v>42.231940530000003</v>
      </c>
      <c r="DT22" s="27">
        <v>40.463539429999997</v>
      </c>
      <c r="DU22" s="27">
        <v>45.517725970000008</v>
      </c>
      <c r="DV22" s="27">
        <v>54.062429769999994</v>
      </c>
      <c r="DW22" s="27">
        <v>46.933770609999996</v>
      </c>
      <c r="DX22" s="27">
        <v>75.11250776</v>
      </c>
      <c r="DY22" s="224">
        <v>51.69540769999999</v>
      </c>
      <c r="DZ22" s="27">
        <v>46.086720310000004</v>
      </c>
      <c r="EA22" s="27"/>
      <c r="EC22" s="113" t="s">
        <v>265</v>
      </c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</row>
    <row r="23" spans="1:152" ht="19.5" customHeight="1" x14ac:dyDescent="0.25">
      <c r="A23" s="269"/>
      <c r="B23" s="206" t="s">
        <v>63</v>
      </c>
      <c r="C23" s="207" t="s">
        <v>65</v>
      </c>
      <c r="D23" s="219">
        <v>0</v>
      </c>
      <c r="E23" s="219">
        <v>0</v>
      </c>
      <c r="F23" s="219">
        <v>0</v>
      </c>
      <c r="G23" s="219">
        <v>0</v>
      </c>
      <c r="H23" s="219">
        <v>0</v>
      </c>
      <c r="I23" s="219">
        <v>0</v>
      </c>
      <c r="J23" s="219">
        <v>0</v>
      </c>
      <c r="K23" s="219">
        <v>0</v>
      </c>
      <c r="L23" s="219">
        <v>0</v>
      </c>
      <c r="M23" s="220">
        <v>0</v>
      </c>
      <c r="N23" s="220">
        <v>0</v>
      </c>
      <c r="O23" s="220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24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24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</v>
      </c>
      <c r="BL23" s="214">
        <f t="shared" si="4"/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27">
        <v>0</v>
      </c>
      <c r="BT23" s="27">
        <v>0</v>
      </c>
      <c r="BU23" s="27">
        <v>0</v>
      </c>
      <c r="BV23" s="27">
        <v>0</v>
      </c>
      <c r="BW23" s="27">
        <v>0</v>
      </c>
      <c r="BX23" s="27">
        <v>0</v>
      </c>
      <c r="BY23" s="214">
        <f t="shared" si="5"/>
        <v>0</v>
      </c>
      <c r="BZ23" s="224">
        <v>0</v>
      </c>
      <c r="CA23" s="27">
        <v>0</v>
      </c>
      <c r="CB23" s="27">
        <v>0</v>
      </c>
      <c r="CC23" s="27">
        <v>0</v>
      </c>
      <c r="CD23" s="27">
        <v>0</v>
      </c>
      <c r="CE23" s="27">
        <v>0</v>
      </c>
      <c r="CF23" s="27">
        <v>0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14">
        <f t="shared" si="6"/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</v>
      </c>
      <c r="CR23" s="27">
        <v>0</v>
      </c>
      <c r="CS23" s="27">
        <v>0</v>
      </c>
      <c r="CT23" s="27">
        <v>0</v>
      </c>
      <c r="CU23" s="27">
        <v>0</v>
      </c>
      <c r="CV23" s="27">
        <v>0</v>
      </c>
      <c r="CW23" s="27">
        <v>0</v>
      </c>
      <c r="CX23" s="27">
        <v>0</v>
      </c>
      <c r="CY23" s="214">
        <f t="shared" si="7"/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0</v>
      </c>
      <c r="DJ23" s="27">
        <v>0</v>
      </c>
      <c r="DK23" s="27">
        <v>0</v>
      </c>
      <c r="DL23" s="214">
        <f t="shared" si="8"/>
        <v>0</v>
      </c>
      <c r="DM23" s="27">
        <v>0</v>
      </c>
      <c r="DN23" s="27">
        <v>0</v>
      </c>
      <c r="DO23" s="27">
        <v>0</v>
      </c>
      <c r="DP23" s="27">
        <v>0</v>
      </c>
      <c r="DQ23" s="27">
        <v>0</v>
      </c>
      <c r="DR23" s="27">
        <v>0</v>
      </c>
      <c r="DS23" s="27">
        <v>0</v>
      </c>
      <c r="DT23" s="27">
        <v>0</v>
      </c>
      <c r="DU23" s="27">
        <v>0</v>
      </c>
      <c r="DV23" s="27">
        <v>0</v>
      </c>
      <c r="DW23" s="27">
        <v>0</v>
      </c>
      <c r="DX23" s="27">
        <v>0</v>
      </c>
      <c r="DY23" s="224">
        <v>0</v>
      </c>
      <c r="DZ23" s="27">
        <v>0</v>
      </c>
      <c r="EA23" s="27"/>
      <c r="EC23" s="113" t="s">
        <v>265</v>
      </c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</row>
    <row r="24" spans="1:152" ht="19.5" customHeight="1" x14ac:dyDescent="0.25">
      <c r="A24" s="269"/>
      <c r="B24" s="206" t="s">
        <v>100</v>
      </c>
      <c r="C24" s="207" t="s">
        <v>127</v>
      </c>
      <c r="D24" s="219">
        <v>0</v>
      </c>
      <c r="E24" s="219">
        <v>0</v>
      </c>
      <c r="F24" s="219">
        <v>0</v>
      </c>
      <c r="G24" s="219">
        <v>0</v>
      </c>
      <c r="H24" s="219">
        <v>0</v>
      </c>
      <c r="I24" s="219">
        <v>0</v>
      </c>
      <c r="J24" s="219">
        <v>0</v>
      </c>
      <c r="K24" s="219">
        <v>0</v>
      </c>
      <c r="L24" s="219">
        <v>0</v>
      </c>
      <c r="M24" s="220">
        <v>0</v>
      </c>
      <c r="N24" s="220">
        <v>0</v>
      </c>
      <c r="O24" s="220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24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0</v>
      </c>
      <c r="AX24" s="27">
        <v>0</v>
      </c>
      <c r="AY24" s="27">
        <v>0</v>
      </c>
      <c r="AZ24" s="224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</v>
      </c>
      <c r="BL24" s="214">
        <f t="shared" si="4"/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27">
        <v>0</v>
      </c>
      <c r="BT24" s="27">
        <v>0</v>
      </c>
      <c r="BU24" s="27">
        <v>0</v>
      </c>
      <c r="BV24" s="27">
        <v>0</v>
      </c>
      <c r="BW24" s="27">
        <v>0</v>
      </c>
      <c r="BX24" s="27">
        <v>0</v>
      </c>
      <c r="BY24" s="214">
        <f t="shared" si="5"/>
        <v>0</v>
      </c>
      <c r="BZ24" s="224">
        <v>0</v>
      </c>
      <c r="CA24" s="27">
        <v>0</v>
      </c>
      <c r="CB24" s="27">
        <v>0</v>
      </c>
      <c r="CC24" s="27">
        <v>0</v>
      </c>
      <c r="CD24" s="27">
        <v>0</v>
      </c>
      <c r="CE24" s="27">
        <v>0</v>
      </c>
      <c r="CF24" s="27">
        <v>0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14">
        <f t="shared" si="6"/>
        <v>0</v>
      </c>
      <c r="CM24" s="27">
        <v>0</v>
      </c>
      <c r="CN24" s="27">
        <v>0</v>
      </c>
      <c r="CO24" s="27"/>
      <c r="CP24" s="27">
        <v>4.2469218600000005</v>
      </c>
      <c r="CQ24" s="27">
        <v>1.710318</v>
      </c>
      <c r="CR24" s="27">
        <v>0</v>
      </c>
      <c r="CS24" s="27">
        <v>1.9532859999999999E-2</v>
      </c>
      <c r="CT24" s="27">
        <v>5.278617E-2</v>
      </c>
      <c r="CU24" s="27">
        <v>2.5297243800000002</v>
      </c>
      <c r="CV24" s="27">
        <v>5.4110299999999998E-3</v>
      </c>
      <c r="CW24" s="27">
        <v>2.5141790000000001E-2</v>
      </c>
      <c r="CX24" s="27">
        <v>1.3977168200000001</v>
      </c>
      <c r="CY24" s="214">
        <f t="shared" si="7"/>
        <v>9.9875529099999998</v>
      </c>
      <c r="CZ24" s="27">
        <v>0.4099602</v>
      </c>
      <c r="DA24" s="27">
        <v>8.2320000000000006E-4</v>
      </c>
      <c r="DB24" s="27">
        <v>4.8333300000000003E-3</v>
      </c>
      <c r="DC24" s="27">
        <v>8.2320000000000006E-4</v>
      </c>
      <c r="DD24" s="27">
        <v>8.2320000000000006E-4</v>
      </c>
      <c r="DE24" s="27">
        <v>1.5328000000000002E-3</v>
      </c>
      <c r="DF24" s="27">
        <v>3.5029399999999995E-3</v>
      </c>
      <c r="DG24" s="27">
        <v>40.008651210000004</v>
      </c>
      <c r="DH24" s="27">
        <v>6.1978900000000002E-3</v>
      </c>
      <c r="DI24" s="27">
        <v>4.6096999999999996E-3</v>
      </c>
      <c r="DJ24" s="27">
        <v>8.2320000000000006E-4</v>
      </c>
      <c r="DK24" s="27">
        <v>2.5131999999999997E-3</v>
      </c>
      <c r="DL24" s="214">
        <f t="shared" si="8"/>
        <v>40.44509407000001</v>
      </c>
      <c r="DM24" s="27">
        <v>8.2320000000000006E-4</v>
      </c>
      <c r="DN24" s="27">
        <v>1.1639200000000001E-2</v>
      </c>
      <c r="DO24" s="27">
        <v>1.1482E-3</v>
      </c>
      <c r="DP24" s="27">
        <v>7.2074540000000006E-2</v>
      </c>
      <c r="DQ24" s="27">
        <v>8.2320000000000006E-4</v>
      </c>
      <c r="DR24" s="27">
        <v>1.03584E-2</v>
      </c>
      <c r="DS24" s="27">
        <v>7.7058659999999987E-2</v>
      </c>
      <c r="DT24" s="27">
        <v>3.1680190000000004E-2</v>
      </c>
      <c r="DU24" s="27">
        <v>1.536529E-2</v>
      </c>
      <c r="DV24" s="27">
        <v>7.3187679999999991E-2</v>
      </c>
      <c r="DW24" s="27">
        <v>1.9658010000000004E-2</v>
      </c>
      <c r="DX24" s="27">
        <v>1.934E-3</v>
      </c>
      <c r="DY24" s="224">
        <v>6.7026000000000004E-3</v>
      </c>
      <c r="DZ24" s="27">
        <v>1.5231999999999999E-3</v>
      </c>
      <c r="EA24" s="27"/>
      <c r="EC24" s="113" t="s">
        <v>265</v>
      </c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3"/>
      <c r="EV24" s="113"/>
    </row>
    <row r="25" spans="1:152" ht="20.25" customHeight="1" x14ac:dyDescent="0.25">
      <c r="A25" s="269"/>
      <c r="B25" s="206" t="s">
        <v>17</v>
      </c>
      <c r="C25" s="207" t="s">
        <v>18</v>
      </c>
      <c r="D25" s="219">
        <v>1178.1549821899998</v>
      </c>
      <c r="E25" s="219">
        <v>1201.6945238000003</v>
      </c>
      <c r="F25" s="219">
        <v>1202.7793070900004</v>
      </c>
      <c r="G25" s="219">
        <v>1409.2478181800004</v>
      </c>
      <c r="H25" s="219">
        <v>1288.57951411</v>
      </c>
      <c r="I25" s="219">
        <v>1277.4308070299999</v>
      </c>
      <c r="J25" s="219">
        <v>1247.42845158</v>
      </c>
      <c r="K25" s="219">
        <v>1188.94500694</v>
      </c>
      <c r="L25" s="219">
        <v>1900.8150853800003</v>
      </c>
      <c r="M25" s="220">
        <v>1638.8603798199999</v>
      </c>
      <c r="N25" s="220">
        <v>1637.7947676000001</v>
      </c>
      <c r="O25" s="220">
        <v>1787.05667948</v>
      </c>
      <c r="P25" s="27">
        <v>1503.2310632600002</v>
      </c>
      <c r="Q25" s="27">
        <v>1310.8879257000008</v>
      </c>
      <c r="R25" s="27">
        <v>1769.5395679299993</v>
      </c>
      <c r="S25" s="27">
        <v>1653.8965416699991</v>
      </c>
      <c r="T25" s="27">
        <v>1372.8598240900001</v>
      </c>
      <c r="U25" s="27">
        <v>1536.1198155899997</v>
      </c>
      <c r="V25" s="27">
        <v>2030.30031285</v>
      </c>
      <c r="W25" s="27">
        <v>1923.0578788700004</v>
      </c>
      <c r="X25" s="27">
        <v>1626.2967227100016</v>
      </c>
      <c r="Y25" s="27">
        <v>1978.4897828399994</v>
      </c>
      <c r="Z25" s="27">
        <v>1506.8203076200009</v>
      </c>
      <c r="AA25" s="27">
        <v>2264.924503780001</v>
      </c>
      <c r="AB25" s="27">
        <v>1864.5252078900003</v>
      </c>
      <c r="AC25" s="27">
        <v>1906.1021927000004</v>
      </c>
      <c r="AD25" s="27">
        <v>2036.48687412</v>
      </c>
      <c r="AE25" s="27">
        <v>2633.75175752</v>
      </c>
      <c r="AF25" s="27">
        <v>2186.4108367199997</v>
      </c>
      <c r="AG25" s="27">
        <v>1913.3267970200004</v>
      </c>
      <c r="AH25" s="27">
        <v>3831.2971810399999</v>
      </c>
      <c r="AI25" s="27">
        <v>2623.35279885</v>
      </c>
      <c r="AJ25" s="27">
        <v>2946.8308973799999</v>
      </c>
      <c r="AK25" s="119">
        <v>2670.3486031000002</v>
      </c>
      <c r="AL25" s="119">
        <v>2913.3645275899999</v>
      </c>
      <c r="AM25" s="119">
        <v>3427.2133521400001</v>
      </c>
      <c r="AN25" s="224">
        <v>3361.7226754899993</v>
      </c>
      <c r="AO25" s="27">
        <v>2578.6416346500009</v>
      </c>
      <c r="AP25" s="27">
        <v>3536.8576278100013</v>
      </c>
      <c r="AQ25" s="27">
        <v>3816.6589990000011</v>
      </c>
      <c r="AR25" s="27">
        <v>3797.1979931800001</v>
      </c>
      <c r="AS25" s="27">
        <v>3385.9273120200014</v>
      </c>
      <c r="AT25" s="27">
        <v>4463.1262937300007</v>
      </c>
      <c r="AU25" s="27">
        <v>3899.1462932900013</v>
      </c>
      <c r="AV25" s="27">
        <v>3477.2415183099984</v>
      </c>
      <c r="AW25" s="27">
        <v>4488.9917233200013</v>
      </c>
      <c r="AX25" s="27">
        <v>3898.19266857</v>
      </c>
      <c r="AY25" s="27">
        <v>4184.1890088400014</v>
      </c>
      <c r="AZ25" s="224">
        <v>4097.2062289799997</v>
      </c>
      <c r="BA25" s="27">
        <v>3504.8660544800009</v>
      </c>
      <c r="BB25" s="27">
        <v>3857.2678254099997</v>
      </c>
      <c r="BC25" s="27">
        <v>4725.5162604400011</v>
      </c>
      <c r="BD25" s="27">
        <v>3798.6760877899969</v>
      </c>
      <c r="BE25" s="27">
        <v>3530.3465235500003</v>
      </c>
      <c r="BF25" s="27">
        <v>4460.5434927000015</v>
      </c>
      <c r="BG25" s="27">
        <v>3681.8883498500018</v>
      </c>
      <c r="BH25" s="27">
        <v>3378.3031484300004</v>
      </c>
      <c r="BI25" s="27">
        <v>3910.9066275900009</v>
      </c>
      <c r="BJ25" s="27">
        <v>3896.0754067300009</v>
      </c>
      <c r="BK25" s="27">
        <v>5262.0788991199979</v>
      </c>
      <c r="BL25" s="214">
        <f t="shared" si="4"/>
        <v>48103.674905070002</v>
      </c>
      <c r="BM25" s="27">
        <v>4860.4168086599975</v>
      </c>
      <c r="BN25" s="27">
        <v>3454.1434585600023</v>
      </c>
      <c r="BO25" s="27">
        <v>3603.0643344799969</v>
      </c>
      <c r="BP25" s="27">
        <v>4657.4804805799959</v>
      </c>
      <c r="BQ25" s="27">
        <v>4500.0753975899988</v>
      </c>
      <c r="BR25" s="27">
        <v>4146.5383131699982</v>
      </c>
      <c r="BS25" s="27">
        <v>5485.2493144600012</v>
      </c>
      <c r="BT25" s="27">
        <v>4145.8037548399989</v>
      </c>
      <c r="BU25" s="27">
        <v>5247.5255854399993</v>
      </c>
      <c r="BV25" s="27">
        <v>5311.1837202100023</v>
      </c>
      <c r="BW25" s="27">
        <v>4583.1567093800022</v>
      </c>
      <c r="BX25" s="27">
        <v>6949.5571945399925</v>
      </c>
      <c r="BY25" s="214">
        <f t="shared" si="5"/>
        <v>56944.195071909999</v>
      </c>
      <c r="BZ25" s="224">
        <v>5397.0801635300031</v>
      </c>
      <c r="CA25" s="27">
        <v>4592.3734093799994</v>
      </c>
      <c r="CB25" s="27">
        <v>4536.5455836800056</v>
      </c>
      <c r="CC25" s="27">
        <v>4950.5843767799943</v>
      </c>
      <c r="CD25" s="27">
        <v>4523.0410860599986</v>
      </c>
      <c r="CE25" s="27">
        <v>5133.290962770001</v>
      </c>
      <c r="CF25" s="27">
        <v>5916.0958883499998</v>
      </c>
      <c r="CG25" s="27">
        <v>4496.0329404499998</v>
      </c>
      <c r="CH25" s="27">
        <v>5215.1411700100016</v>
      </c>
      <c r="CI25" s="27">
        <v>6331.4910190300006</v>
      </c>
      <c r="CJ25" s="27">
        <v>5598.8022906299993</v>
      </c>
      <c r="CK25" s="27">
        <v>7314.5046253700011</v>
      </c>
      <c r="CL25" s="214">
        <f t="shared" si="6"/>
        <v>64004.983516039996</v>
      </c>
      <c r="CM25" s="27">
        <v>4970.9441199099992</v>
      </c>
      <c r="CN25" s="27">
        <v>4381.3513831799964</v>
      </c>
      <c r="CO25" s="27">
        <v>5941.544802880001</v>
      </c>
      <c r="CP25" s="27">
        <v>5941.9001665400019</v>
      </c>
      <c r="CQ25" s="27">
        <v>5603.158884450002</v>
      </c>
      <c r="CR25" s="27">
        <v>6199.611270049998</v>
      </c>
      <c r="CS25" s="27">
        <v>4898.4653427300036</v>
      </c>
      <c r="CT25" s="27">
        <v>5553.9000318000017</v>
      </c>
      <c r="CU25" s="27">
        <v>5541.9358284500004</v>
      </c>
      <c r="CV25" s="27">
        <v>5703.7809572700016</v>
      </c>
      <c r="CW25" s="27">
        <v>5592.8427845500037</v>
      </c>
      <c r="CX25" s="27">
        <v>7646.4155867800009</v>
      </c>
      <c r="CY25" s="214">
        <f t="shared" si="7"/>
        <v>67975.851158590012</v>
      </c>
      <c r="CZ25" s="27">
        <v>4877.4105821600015</v>
      </c>
      <c r="DA25" s="27">
        <v>3840.57802313</v>
      </c>
      <c r="DB25" s="27">
        <v>5368.8879194400015</v>
      </c>
      <c r="DC25" s="27">
        <v>6179.6642258999991</v>
      </c>
      <c r="DD25" s="27">
        <v>5283.3339499099993</v>
      </c>
      <c r="DE25" s="27">
        <v>5128.881298010002</v>
      </c>
      <c r="DF25" s="27">
        <v>5416.0675719999999</v>
      </c>
      <c r="DG25" s="27">
        <v>5677.9355579699995</v>
      </c>
      <c r="DH25" s="27">
        <v>5248.5314389900022</v>
      </c>
      <c r="DI25" s="27">
        <v>6188.9106413300042</v>
      </c>
      <c r="DJ25" s="27">
        <v>5688.0322205700013</v>
      </c>
      <c r="DK25" s="27">
        <v>6640.6461241500028</v>
      </c>
      <c r="DL25" s="214">
        <f t="shared" si="8"/>
        <v>65538.879553560007</v>
      </c>
      <c r="DM25" s="27">
        <v>6273.2710791899963</v>
      </c>
      <c r="DN25" s="27">
        <v>4626.5983453199997</v>
      </c>
      <c r="DO25" s="27">
        <v>5819.9983335999941</v>
      </c>
      <c r="DP25" s="27">
        <v>6898.8345688300014</v>
      </c>
      <c r="DQ25" s="27">
        <v>6064.6152710199949</v>
      </c>
      <c r="DR25" s="27">
        <v>6325.9896270799891</v>
      </c>
      <c r="DS25" s="27">
        <v>6564.9121751099965</v>
      </c>
      <c r="DT25" s="27">
        <v>6382.0853122099998</v>
      </c>
      <c r="DU25" s="27">
        <v>5550.5656899000023</v>
      </c>
      <c r="DV25" s="27">
        <v>6532.8989042699986</v>
      </c>
      <c r="DW25" s="27">
        <v>7176.5246164499986</v>
      </c>
      <c r="DX25" s="27">
        <v>8069.9632515099966</v>
      </c>
      <c r="DY25" s="224">
        <v>8620.2321308399951</v>
      </c>
      <c r="DZ25" s="27">
        <v>5732.4481033499978</v>
      </c>
      <c r="EA25" s="27"/>
      <c r="EC25" s="113" t="s">
        <v>265</v>
      </c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3"/>
      <c r="EV25" s="113"/>
    </row>
    <row r="26" spans="1:152" ht="20.100000000000001" customHeight="1" x14ac:dyDescent="0.25">
      <c r="A26" s="269"/>
      <c r="B26" s="206" t="s">
        <v>90</v>
      </c>
      <c r="C26" s="207" t="s">
        <v>91</v>
      </c>
      <c r="D26" s="219">
        <v>0</v>
      </c>
      <c r="E26" s="219">
        <v>0</v>
      </c>
      <c r="F26" s="219">
        <v>0</v>
      </c>
      <c r="G26" s="219">
        <v>0</v>
      </c>
      <c r="H26" s="219">
        <v>0</v>
      </c>
      <c r="I26" s="219">
        <v>0</v>
      </c>
      <c r="J26" s="219">
        <v>0</v>
      </c>
      <c r="K26" s="219">
        <v>0</v>
      </c>
      <c r="L26" s="219">
        <v>0</v>
      </c>
      <c r="M26" s="220">
        <v>0</v>
      </c>
      <c r="N26" s="220">
        <v>0</v>
      </c>
      <c r="O26" s="220">
        <v>0</v>
      </c>
      <c r="P26" s="219">
        <v>0</v>
      </c>
      <c r="Q26" s="219">
        <v>0</v>
      </c>
      <c r="R26" s="219">
        <v>0</v>
      </c>
      <c r="S26" s="219">
        <v>0</v>
      </c>
      <c r="T26" s="219">
        <v>0</v>
      </c>
      <c r="U26" s="219">
        <v>0</v>
      </c>
      <c r="V26" s="219">
        <v>0</v>
      </c>
      <c r="W26" s="219">
        <v>0</v>
      </c>
      <c r="X26" s="219">
        <v>0</v>
      </c>
      <c r="Y26" s="220">
        <v>0</v>
      </c>
      <c r="Z26" s="220">
        <v>0</v>
      </c>
      <c r="AA26" s="220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24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24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14">
        <f t="shared" si="4"/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14">
        <f t="shared" si="5"/>
        <v>0</v>
      </c>
      <c r="BZ26" s="224">
        <v>0</v>
      </c>
      <c r="CA26" s="27">
        <v>0.18009421000000003</v>
      </c>
      <c r="CB26" s="27">
        <v>16.92020776</v>
      </c>
      <c r="CC26" s="27">
        <v>10.62703329</v>
      </c>
      <c r="CD26" s="27">
        <v>174.9815772</v>
      </c>
      <c r="CE26" s="27">
        <v>39.732356340000003</v>
      </c>
      <c r="CF26" s="27">
        <v>55.278915220000002</v>
      </c>
      <c r="CG26" s="27">
        <v>138.29696981999999</v>
      </c>
      <c r="CH26" s="27">
        <v>39.488047590000008</v>
      </c>
      <c r="CI26" s="27">
        <v>25.762990510000002</v>
      </c>
      <c r="CJ26" s="27">
        <v>11.640632589999999</v>
      </c>
      <c r="CK26" s="27">
        <v>43.801333190000008</v>
      </c>
      <c r="CL26" s="214">
        <f t="shared" si="6"/>
        <v>556.7101577200001</v>
      </c>
      <c r="CM26" s="27">
        <v>6.1510124499999996</v>
      </c>
      <c r="CN26" s="27">
        <v>11.908708580000001</v>
      </c>
      <c r="CO26" s="27">
        <v>25.720012019999999</v>
      </c>
      <c r="CP26" s="27">
        <v>102.38028356999999</v>
      </c>
      <c r="CQ26" s="27">
        <v>7.4623225199999998</v>
      </c>
      <c r="CR26" s="27">
        <v>177.25969142000002</v>
      </c>
      <c r="CS26" s="27">
        <v>27.341214419999996</v>
      </c>
      <c r="CT26" s="27">
        <v>253.93365682999999</v>
      </c>
      <c r="CU26" s="27">
        <v>55.002557679999995</v>
      </c>
      <c r="CV26" s="27">
        <v>10.575290710000001</v>
      </c>
      <c r="CW26" s="27">
        <v>32.545496319999998</v>
      </c>
      <c r="CX26" s="27">
        <v>340.91432724999999</v>
      </c>
      <c r="CY26" s="214">
        <f t="shared" si="7"/>
        <v>1051.1945737699998</v>
      </c>
      <c r="CZ26" s="27">
        <v>1.0569643599999998</v>
      </c>
      <c r="DA26" s="27">
        <v>33.470073069999998</v>
      </c>
      <c r="DB26" s="27">
        <v>32.75620103</v>
      </c>
      <c r="DC26" s="27">
        <v>30.464894110000003</v>
      </c>
      <c r="DD26" s="27">
        <v>253.91194691999996</v>
      </c>
      <c r="DE26" s="27">
        <v>9.4627734300000022</v>
      </c>
      <c r="DF26" s="27">
        <v>23.197107779999996</v>
      </c>
      <c r="DG26" s="27">
        <v>133.0303317</v>
      </c>
      <c r="DH26" s="27">
        <v>8.8312352499999971</v>
      </c>
      <c r="DI26" s="27">
        <v>37.753520680000008</v>
      </c>
      <c r="DJ26" s="27">
        <v>18.149187940000001</v>
      </c>
      <c r="DK26" s="27">
        <v>62.760761080000002</v>
      </c>
      <c r="DL26" s="214">
        <f t="shared" si="8"/>
        <v>644.84499734999997</v>
      </c>
      <c r="DM26" s="27">
        <v>17.408334990000004</v>
      </c>
      <c r="DN26" s="27">
        <v>28.308521670000001</v>
      </c>
      <c r="DO26" s="27">
        <v>10.679686929999999</v>
      </c>
      <c r="DP26" s="27">
        <v>296.04502592999995</v>
      </c>
      <c r="DQ26" s="27">
        <v>18.926277219999999</v>
      </c>
      <c r="DR26" s="27">
        <v>613.47141614999998</v>
      </c>
      <c r="DS26" s="27">
        <v>504.88880177000004</v>
      </c>
      <c r="DT26" s="27">
        <v>203.56318042000004</v>
      </c>
      <c r="DU26" s="27">
        <v>225.00521431000001</v>
      </c>
      <c r="DV26" s="27">
        <v>115.43624757000001</v>
      </c>
      <c r="DW26" s="27">
        <v>113.91890384999999</v>
      </c>
      <c r="DX26" s="27">
        <v>69.516671150000008</v>
      </c>
      <c r="DY26" s="224">
        <v>304.69474921</v>
      </c>
      <c r="DZ26" s="27">
        <v>339.79872789000001</v>
      </c>
      <c r="EA26" s="27"/>
      <c r="EC26" s="113" t="s">
        <v>265</v>
      </c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</row>
    <row r="27" spans="1:152" ht="20.100000000000001" customHeight="1" x14ac:dyDescent="0.25">
      <c r="A27" s="269"/>
      <c r="B27" s="206" t="s">
        <v>88</v>
      </c>
      <c r="C27" s="207" t="s">
        <v>128</v>
      </c>
      <c r="D27" s="219">
        <v>0</v>
      </c>
      <c r="E27" s="219">
        <v>0</v>
      </c>
      <c r="F27" s="219">
        <v>0</v>
      </c>
      <c r="G27" s="219">
        <v>0</v>
      </c>
      <c r="H27" s="219">
        <v>0</v>
      </c>
      <c r="I27" s="219">
        <v>0</v>
      </c>
      <c r="J27" s="219">
        <v>0</v>
      </c>
      <c r="K27" s="219">
        <v>0</v>
      </c>
      <c r="L27" s="219">
        <v>0</v>
      </c>
      <c r="M27" s="220">
        <v>0</v>
      </c>
      <c r="N27" s="220">
        <v>0</v>
      </c>
      <c r="O27" s="220">
        <v>0</v>
      </c>
      <c r="P27" s="219">
        <v>0</v>
      </c>
      <c r="Q27" s="219">
        <v>0</v>
      </c>
      <c r="R27" s="219">
        <v>0</v>
      </c>
      <c r="S27" s="219">
        <v>0</v>
      </c>
      <c r="T27" s="219">
        <v>0</v>
      </c>
      <c r="U27" s="219">
        <v>0</v>
      </c>
      <c r="V27" s="219">
        <v>0</v>
      </c>
      <c r="W27" s="219">
        <v>0</v>
      </c>
      <c r="X27" s="219">
        <v>0</v>
      </c>
      <c r="Y27" s="220">
        <v>0</v>
      </c>
      <c r="Z27" s="220">
        <v>0</v>
      </c>
      <c r="AA27" s="220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0</v>
      </c>
      <c r="AN27" s="224">
        <v>0</v>
      </c>
      <c r="AO27" s="27">
        <v>0</v>
      </c>
      <c r="AP27" s="27">
        <v>0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  <c r="AV27" s="27">
        <v>0</v>
      </c>
      <c r="AW27" s="27">
        <v>0</v>
      </c>
      <c r="AX27" s="27">
        <v>0</v>
      </c>
      <c r="AY27" s="27">
        <v>0</v>
      </c>
      <c r="AZ27" s="224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</v>
      </c>
      <c r="BL27" s="214">
        <f t="shared" si="4"/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27">
        <v>0</v>
      </c>
      <c r="BT27" s="27">
        <v>0</v>
      </c>
      <c r="BU27" s="27">
        <v>0</v>
      </c>
      <c r="BV27" s="27">
        <v>0</v>
      </c>
      <c r="BW27" s="27">
        <v>0</v>
      </c>
      <c r="BX27" s="27">
        <v>0</v>
      </c>
      <c r="BY27" s="214">
        <f t="shared" si="5"/>
        <v>0</v>
      </c>
      <c r="BZ27" s="224">
        <v>0</v>
      </c>
      <c r="CA27" s="27">
        <v>0</v>
      </c>
      <c r="CB27" s="27">
        <v>0</v>
      </c>
      <c r="CC27" s="27">
        <v>0</v>
      </c>
      <c r="CD27" s="27">
        <v>0</v>
      </c>
      <c r="CE27" s="27">
        <v>0</v>
      </c>
      <c r="CF27" s="27">
        <v>0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14">
        <f t="shared" si="6"/>
        <v>0</v>
      </c>
      <c r="CM27" s="27">
        <v>0</v>
      </c>
      <c r="CN27" s="27">
        <v>0</v>
      </c>
      <c r="CO27" s="27">
        <v>0</v>
      </c>
      <c r="CP27" s="27">
        <v>0</v>
      </c>
      <c r="CQ27" s="27">
        <v>0</v>
      </c>
      <c r="CR27" s="27">
        <v>0</v>
      </c>
      <c r="CS27" s="27">
        <v>0</v>
      </c>
      <c r="CT27" s="27">
        <v>0</v>
      </c>
      <c r="CU27" s="27">
        <v>0.05</v>
      </c>
      <c r="CV27" s="27">
        <v>0</v>
      </c>
      <c r="CW27" s="27">
        <v>0</v>
      </c>
      <c r="CX27" s="27">
        <v>0</v>
      </c>
      <c r="CY27" s="214">
        <f t="shared" si="7"/>
        <v>0.05</v>
      </c>
      <c r="CZ27" s="27">
        <v>0</v>
      </c>
      <c r="DA27" s="27">
        <v>0</v>
      </c>
      <c r="DB27" s="27">
        <v>0</v>
      </c>
      <c r="DC27" s="27">
        <v>0</v>
      </c>
      <c r="DD27" s="27">
        <v>0</v>
      </c>
      <c r="DE27" s="27">
        <v>0</v>
      </c>
      <c r="DF27" s="27">
        <v>0</v>
      </c>
      <c r="DG27" s="27">
        <v>0</v>
      </c>
      <c r="DH27" s="27">
        <v>0</v>
      </c>
      <c r="DI27" s="27">
        <v>0</v>
      </c>
      <c r="DJ27" s="27">
        <v>0</v>
      </c>
      <c r="DK27" s="27">
        <v>0</v>
      </c>
      <c r="DL27" s="214">
        <f t="shared" si="8"/>
        <v>0</v>
      </c>
      <c r="DM27" s="27">
        <v>0</v>
      </c>
      <c r="DN27" s="27">
        <v>0</v>
      </c>
      <c r="DO27" s="27">
        <v>0</v>
      </c>
      <c r="DP27" s="27">
        <v>0</v>
      </c>
      <c r="DQ27" s="27">
        <v>0</v>
      </c>
      <c r="DR27" s="27">
        <v>0</v>
      </c>
      <c r="DS27" s="27">
        <v>0</v>
      </c>
      <c r="DT27" s="27">
        <v>0</v>
      </c>
      <c r="DU27" s="27">
        <v>0</v>
      </c>
      <c r="DV27" s="27">
        <v>0</v>
      </c>
      <c r="DW27" s="27">
        <v>0</v>
      </c>
      <c r="DX27" s="27">
        <v>0</v>
      </c>
      <c r="DY27" s="224">
        <v>0</v>
      </c>
      <c r="DZ27" s="27">
        <v>0</v>
      </c>
      <c r="EA27" s="27"/>
      <c r="EC27" s="113" t="s">
        <v>265</v>
      </c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</row>
    <row r="28" spans="1:152" ht="20.100000000000001" customHeight="1" x14ac:dyDescent="0.25">
      <c r="A28" s="269"/>
      <c r="B28" s="206" t="s">
        <v>28</v>
      </c>
      <c r="C28" s="207" t="s">
        <v>29</v>
      </c>
      <c r="D28" s="219">
        <v>11.45584539</v>
      </c>
      <c r="E28" s="219">
        <v>5.7068109600000012</v>
      </c>
      <c r="F28" s="219">
        <v>0</v>
      </c>
      <c r="G28" s="219">
        <v>0</v>
      </c>
      <c r="H28" s="219">
        <v>1.6670430600000001</v>
      </c>
      <c r="I28" s="219">
        <v>0</v>
      </c>
      <c r="J28" s="219">
        <v>0</v>
      </c>
      <c r="K28" s="219">
        <v>0</v>
      </c>
      <c r="L28" s="219">
        <v>0</v>
      </c>
      <c r="M28" s="220">
        <v>0</v>
      </c>
      <c r="N28" s="220">
        <v>0</v>
      </c>
      <c r="O28" s="220">
        <v>0</v>
      </c>
      <c r="P28" s="27">
        <v>9.9999999999999995E-7</v>
      </c>
      <c r="Q28" s="27">
        <v>9.9999999999999995E-7</v>
      </c>
      <c r="R28" s="27">
        <v>9.9999999999999995E-7</v>
      </c>
      <c r="S28" s="27">
        <v>9.9999999999999995E-7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10.40560022</v>
      </c>
      <c r="AF28" s="27">
        <v>15.458109589999999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24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27">
        <v>0</v>
      </c>
      <c r="AY28" s="27">
        <v>0</v>
      </c>
      <c r="AZ28" s="224">
        <v>0</v>
      </c>
      <c r="BA28" s="27">
        <v>0</v>
      </c>
      <c r="BB28" s="27">
        <v>0</v>
      </c>
      <c r="BC28" s="27">
        <v>31.209384880000002</v>
      </c>
      <c r="BD28" s="27">
        <v>0</v>
      </c>
      <c r="BE28" s="27">
        <v>0</v>
      </c>
      <c r="BF28" s="27">
        <v>0</v>
      </c>
      <c r="BG28" s="27">
        <v>0</v>
      </c>
      <c r="BH28" s="27">
        <v>0</v>
      </c>
      <c r="BI28" s="27">
        <v>0</v>
      </c>
      <c r="BJ28" s="27">
        <v>0</v>
      </c>
      <c r="BK28" s="27">
        <v>0</v>
      </c>
      <c r="BL28" s="214">
        <f t="shared" si="4"/>
        <v>31.209384880000002</v>
      </c>
      <c r="BM28" s="27">
        <v>0</v>
      </c>
      <c r="BN28" s="27">
        <v>0</v>
      </c>
      <c r="BO28" s="27">
        <v>0</v>
      </c>
      <c r="BP28" s="27">
        <v>20</v>
      </c>
      <c r="BQ28" s="27">
        <v>26</v>
      </c>
      <c r="BR28" s="27">
        <v>0</v>
      </c>
      <c r="BS28" s="27">
        <v>347</v>
      </c>
      <c r="BT28" s="27">
        <v>47</v>
      </c>
      <c r="BU28" s="27">
        <v>0</v>
      </c>
      <c r="BV28" s="27">
        <v>0</v>
      </c>
      <c r="BW28" s="27">
        <v>0</v>
      </c>
      <c r="BX28" s="27">
        <v>125.04999999</v>
      </c>
      <c r="BY28" s="214">
        <f t="shared" si="5"/>
        <v>565.04999999000006</v>
      </c>
      <c r="BZ28" s="224">
        <v>30.004000000000001</v>
      </c>
      <c r="CA28" s="27">
        <v>0</v>
      </c>
      <c r="CB28" s="27">
        <v>0</v>
      </c>
      <c r="CC28" s="27">
        <v>0</v>
      </c>
      <c r="CD28" s="27">
        <v>0</v>
      </c>
      <c r="CE28" s="27">
        <v>0</v>
      </c>
      <c r="CF28" s="27">
        <v>0.60046668000000003</v>
      </c>
      <c r="CG28" s="27">
        <v>0</v>
      </c>
      <c r="CH28" s="27">
        <v>0.30019998999999997</v>
      </c>
      <c r="CI28" s="27">
        <v>1.1607421899999999</v>
      </c>
      <c r="CJ28" s="27">
        <v>1.3310822000000002</v>
      </c>
      <c r="CK28" s="27">
        <v>0</v>
      </c>
      <c r="CL28" s="214">
        <f t="shared" si="6"/>
        <v>33.396491059999995</v>
      </c>
      <c r="CM28" s="27">
        <v>161.89570576999998</v>
      </c>
      <c r="CN28" s="27">
        <v>2.02162664</v>
      </c>
      <c r="CO28" s="27">
        <v>111.34230321</v>
      </c>
      <c r="CP28" s="27">
        <v>112.59589437000001</v>
      </c>
      <c r="CQ28" s="27">
        <v>124.80669447000001</v>
      </c>
      <c r="CR28" s="27">
        <v>1.5808288700000002</v>
      </c>
      <c r="CS28" s="27">
        <v>4.9727321600000005</v>
      </c>
      <c r="CT28" s="27">
        <v>7.75576665</v>
      </c>
      <c r="CU28" s="27">
        <v>1.9615244000000001</v>
      </c>
      <c r="CV28" s="27">
        <v>1.6010221500000001</v>
      </c>
      <c r="CW28" s="27">
        <v>138.41551110000003</v>
      </c>
      <c r="CX28" s="27">
        <v>126.61424445</v>
      </c>
      <c r="CY28" s="214">
        <f t="shared" si="7"/>
        <v>795.56385423999996</v>
      </c>
      <c r="CZ28" s="27">
        <v>112.14982222</v>
      </c>
      <c r="DA28" s="27">
        <v>4.4333955199999995</v>
      </c>
      <c r="DB28" s="27">
        <v>0</v>
      </c>
      <c r="DC28" s="27">
        <v>39.015166669999999</v>
      </c>
      <c r="DD28" s="27">
        <v>1894.8415249000002</v>
      </c>
      <c r="DE28" s="27">
        <v>10.005833320000001</v>
      </c>
      <c r="DF28" s="27">
        <v>79.726566669999997</v>
      </c>
      <c r="DG28" s="27">
        <v>6.4844088300000005</v>
      </c>
      <c r="DH28" s="27">
        <v>89.866549930000005</v>
      </c>
      <c r="DI28" s="27">
        <v>84.028000000000006</v>
      </c>
      <c r="DJ28" s="27">
        <v>89.009888889999999</v>
      </c>
      <c r="DK28" s="27">
        <v>14.05963335</v>
      </c>
      <c r="DL28" s="214">
        <f t="shared" si="8"/>
        <v>2423.6207903</v>
      </c>
      <c r="DM28" s="27">
        <v>162.68235560000002</v>
      </c>
      <c r="DN28" s="27">
        <v>80.837691110000009</v>
      </c>
      <c r="DO28" s="27">
        <v>214.30427778000001</v>
      </c>
      <c r="DP28" s="27">
        <v>286.04685833999997</v>
      </c>
      <c r="DQ28" s="27">
        <v>553.15138780000007</v>
      </c>
      <c r="DR28" s="27">
        <v>68.015111109999992</v>
      </c>
      <c r="DS28" s="27">
        <v>0</v>
      </c>
      <c r="DT28" s="27">
        <v>0</v>
      </c>
      <c r="DU28" s="27">
        <v>0</v>
      </c>
      <c r="DV28" s="27">
        <v>75.825622230000008</v>
      </c>
      <c r="DW28" s="27">
        <v>34.132907290000006</v>
      </c>
      <c r="DX28" s="27">
        <v>118.66802767000001</v>
      </c>
      <c r="DY28" s="224">
        <v>80.007777779999998</v>
      </c>
      <c r="DZ28" s="27">
        <v>84.608458330000005</v>
      </c>
      <c r="EA28" s="27"/>
      <c r="EC28" s="113" t="s">
        <v>265</v>
      </c>
      <c r="EE28" s="113"/>
      <c r="EF28" s="113"/>
      <c r="EG28" s="113"/>
      <c r="EH28" s="113"/>
      <c r="EI28" s="113"/>
      <c r="EJ28" s="113"/>
      <c r="EK28" s="113"/>
      <c r="EL28" s="113"/>
      <c r="EM28" s="113"/>
      <c r="EN28" s="113"/>
      <c r="EO28" s="113"/>
      <c r="EP28" s="113"/>
      <c r="EQ28" s="113"/>
      <c r="ER28" s="113"/>
      <c r="ES28" s="113"/>
      <c r="ET28" s="113"/>
      <c r="EU28" s="113"/>
      <c r="EV28" s="113"/>
    </row>
    <row r="29" spans="1:152" ht="20.100000000000001" customHeight="1" x14ac:dyDescent="0.25">
      <c r="A29" s="269"/>
      <c r="B29" s="206" t="s">
        <v>30</v>
      </c>
      <c r="C29" s="207" t="s">
        <v>31</v>
      </c>
      <c r="D29" s="219">
        <v>11.45584539</v>
      </c>
      <c r="E29" s="219">
        <v>5.7068109600000012</v>
      </c>
      <c r="F29" s="219">
        <v>0</v>
      </c>
      <c r="G29" s="219">
        <v>0</v>
      </c>
      <c r="H29" s="219">
        <v>1.66704206</v>
      </c>
      <c r="I29" s="219">
        <v>0</v>
      </c>
      <c r="J29" s="219">
        <v>0</v>
      </c>
      <c r="K29" s="219">
        <v>0</v>
      </c>
      <c r="L29" s="219">
        <v>0</v>
      </c>
      <c r="M29" s="220">
        <v>0</v>
      </c>
      <c r="N29" s="220">
        <v>0</v>
      </c>
      <c r="O29" s="220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10.40560022</v>
      </c>
      <c r="AF29" s="27">
        <v>15.458109589999999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24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24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</v>
      </c>
      <c r="BK29" s="27">
        <v>0</v>
      </c>
      <c r="BL29" s="214">
        <f t="shared" si="4"/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27">
        <v>0</v>
      </c>
      <c r="BT29" s="27">
        <v>0</v>
      </c>
      <c r="BU29" s="27">
        <v>0</v>
      </c>
      <c r="BV29" s="27">
        <v>0</v>
      </c>
      <c r="BW29" s="27">
        <v>0</v>
      </c>
      <c r="BX29" s="27">
        <v>0</v>
      </c>
      <c r="BY29" s="214">
        <f t="shared" si="5"/>
        <v>0</v>
      </c>
      <c r="BZ29" s="224">
        <v>0</v>
      </c>
      <c r="CA29" s="27">
        <v>0</v>
      </c>
      <c r="CB29" s="27">
        <v>0</v>
      </c>
      <c r="CC29" s="27">
        <v>0</v>
      </c>
      <c r="CD29" s="27">
        <v>0</v>
      </c>
      <c r="CE29" s="27">
        <v>0</v>
      </c>
      <c r="CF29" s="27">
        <v>0</v>
      </c>
      <c r="CG29" s="27">
        <v>0</v>
      </c>
      <c r="CH29" s="27">
        <v>0</v>
      </c>
      <c r="CI29" s="27">
        <v>0</v>
      </c>
      <c r="CJ29" s="27">
        <v>0</v>
      </c>
      <c r="CK29" s="27">
        <v>0</v>
      </c>
      <c r="CL29" s="214">
        <f t="shared" si="6"/>
        <v>0</v>
      </c>
      <c r="CM29" s="27">
        <v>0</v>
      </c>
      <c r="CN29" s="27">
        <v>0</v>
      </c>
      <c r="CO29" s="27">
        <v>0</v>
      </c>
      <c r="CP29" s="27">
        <v>0</v>
      </c>
      <c r="CQ29" s="27">
        <v>0</v>
      </c>
      <c r="CR29" s="27">
        <v>0</v>
      </c>
      <c r="CS29" s="27">
        <v>0</v>
      </c>
      <c r="CT29" s="27">
        <v>0</v>
      </c>
      <c r="CU29" s="27">
        <v>0</v>
      </c>
      <c r="CV29" s="27">
        <v>0</v>
      </c>
      <c r="CW29" s="27">
        <v>0</v>
      </c>
      <c r="CX29" s="27">
        <v>0</v>
      </c>
      <c r="CY29" s="214">
        <f t="shared" si="7"/>
        <v>0</v>
      </c>
      <c r="CZ29" s="27">
        <v>0</v>
      </c>
      <c r="DA29" s="27">
        <v>0</v>
      </c>
      <c r="DB29" s="27">
        <v>0</v>
      </c>
      <c r="DC29" s="27">
        <v>0</v>
      </c>
      <c r="DD29" s="27">
        <v>0</v>
      </c>
      <c r="DE29" s="27">
        <v>0</v>
      </c>
      <c r="DF29" s="27">
        <v>0</v>
      </c>
      <c r="DG29" s="27">
        <v>0</v>
      </c>
      <c r="DH29" s="27">
        <v>0</v>
      </c>
      <c r="DI29" s="27">
        <v>0</v>
      </c>
      <c r="DJ29" s="27">
        <v>0</v>
      </c>
      <c r="DK29" s="27">
        <v>0</v>
      </c>
      <c r="DL29" s="214">
        <f t="shared" si="8"/>
        <v>0</v>
      </c>
      <c r="DM29" s="27">
        <v>0</v>
      </c>
      <c r="DN29" s="27">
        <v>0</v>
      </c>
      <c r="DO29" s="27">
        <v>0</v>
      </c>
      <c r="DP29" s="27">
        <v>0</v>
      </c>
      <c r="DQ29" s="27">
        <v>0</v>
      </c>
      <c r="DR29" s="27">
        <v>0</v>
      </c>
      <c r="DS29" s="27">
        <v>0</v>
      </c>
      <c r="DT29" s="27">
        <v>0</v>
      </c>
      <c r="DU29" s="27">
        <v>0</v>
      </c>
      <c r="DV29" s="27">
        <v>0</v>
      </c>
      <c r="DW29" s="27">
        <v>0</v>
      </c>
      <c r="DX29" s="27">
        <v>0</v>
      </c>
      <c r="DY29" s="224">
        <v>0</v>
      </c>
      <c r="DZ29" s="27">
        <v>0</v>
      </c>
      <c r="EA29" s="27"/>
      <c r="EC29" s="113" t="s">
        <v>265</v>
      </c>
      <c r="EE29" s="113"/>
      <c r="EF29" s="113"/>
      <c r="EG29" s="113"/>
      <c r="EH29" s="113"/>
      <c r="EI29" s="113"/>
      <c r="EJ29" s="113"/>
      <c r="EK29" s="113"/>
      <c r="EL29" s="113"/>
      <c r="EM29" s="113"/>
      <c r="EN29" s="113"/>
      <c r="EO29" s="113"/>
      <c r="EP29" s="113"/>
      <c r="EQ29" s="113"/>
      <c r="ER29" s="113"/>
      <c r="ES29" s="113"/>
      <c r="ET29" s="113"/>
      <c r="EU29" s="113"/>
      <c r="EV29" s="113"/>
    </row>
    <row r="30" spans="1:152" ht="20.100000000000001" customHeight="1" x14ac:dyDescent="0.25">
      <c r="A30" s="269"/>
      <c r="B30" s="206" t="s">
        <v>133</v>
      </c>
      <c r="C30" s="207" t="s">
        <v>134</v>
      </c>
      <c r="D30" s="219">
        <v>0</v>
      </c>
      <c r="E30" s="219">
        <v>0</v>
      </c>
      <c r="F30" s="219">
        <v>0</v>
      </c>
      <c r="G30" s="219">
        <v>0</v>
      </c>
      <c r="H30" s="219">
        <v>0</v>
      </c>
      <c r="I30" s="219">
        <v>0</v>
      </c>
      <c r="J30" s="219">
        <v>0</v>
      </c>
      <c r="K30" s="219">
        <v>0</v>
      </c>
      <c r="L30" s="219">
        <v>0</v>
      </c>
      <c r="M30" s="220">
        <v>0</v>
      </c>
      <c r="N30" s="220">
        <v>0</v>
      </c>
      <c r="O30" s="220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24">
        <v>0</v>
      </c>
      <c r="AO30" s="27">
        <v>0</v>
      </c>
      <c r="AP30" s="27">
        <v>0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24">
        <v>0</v>
      </c>
      <c r="BA30" s="27">
        <v>0</v>
      </c>
      <c r="BB30" s="27">
        <v>0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14">
        <f t="shared" si="4"/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14">
        <f t="shared" si="5"/>
        <v>0</v>
      </c>
      <c r="BZ30" s="224">
        <v>0</v>
      </c>
      <c r="CA30" s="27">
        <v>0</v>
      </c>
      <c r="CB30" s="27">
        <v>0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14">
        <f t="shared" si="6"/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  <c r="CR30" s="27">
        <v>0</v>
      </c>
      <c r="CS30" s="27">
        <v>0</v>
      </c>
      <c r="CT30" s="27">
        <v>0</v>
      </c>
      <c r="CU30" s="27">
        <v>0</v>
      </c>
      <c r="CV30" s="27">
        <v>0</v>
      </c>
      <c r="CW30" s="27">
        <v>0</v>
      </c>
      <c r="CX30" s="27">
        <v>0</v>
      </c>
      <c r="CY30" s="214">
        <f t="shared" si="7"/>
        <v>0</v>
      </c>
      <c r="CZ30" s="27">
        <v>0</v>
      </c>
      <c r="DA30" s="27">
        <v>4.4333955199999995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14">
        <f t="shared" si="8"/>
        <v>4.4333955199999995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3.6095184100000002</v>
      </c>
      <c r="DX30" s="27">
        <v>0</v>
      </c>
      <c r="DY30" s="224">
        <v>0</v>
      </c>
      <c r="DZ30" s="27">
        <v>0</v>
      </c>
      <c r="EA30" s="27"/>
      <c r="EC30" s="113" t="s">
        <v>265</v>
      </c>
      <c r="EE30" s="113"/>
      <c r="EF30" s="113"/>
      <c r="EG30" s="113"/>
      <c r="EH30" s="113"/>
      <c r="EI30" s="113"/>
      <c r="EJ30" s="113"/>
      <c r="EK30" s="113"/>
      <c r="EL30" s="113"/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</row>
    <row r="31" spans="1:152" ht="20.100000000000001" customHeight="1" x14ac:dyDescent="0.25">
      <c r="A31" s="269"/>
      <c r="B31" s="206" t="s">
        <v>75</v>
      </c>
      <c r="C31" s="207" t="s">
        <v>113</v>
      </c>
      <c r="D31" s="219">
        <v>0</v>
      </c>
      <c r="E31" s="219">
        <v>0</v>
      </c>
      <c r="F31" s="219">
        <v>0</v>
      </c>
      <c r="G31" s="219">
        <v>0</v>
      </c>
      <c r="H31" s="219">
        <v>9.9999999999999995E-7</v>
      </c>
      <c r="I31" s="219">
        <v>0</v>
      </c>
      <c r="J31" s="219">
        <v>0</v>
      </c>
      <c r="K31" s="219">
        <v>0</v>
      </c>
      <c r="L31" s="219">
        <v>0</v>
      </c>
      <c r="M31" s="220">
        <v>0</v>
      </c>
      <c r="N31" s="220">
        <v>0</v>
      </c>
      <c r="O31" s="220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24">
        <v>0</v>
      </c>
      <c r="AO31" s="27">
        <v>0</v>
      </c>
      <c r="AP31" s="27">
        <v>0</v>
      </c>
      <c r="AQ31" s="27">
        <v>0</v>
      </c>
      <c r="AR31" s="27">
        <v>0</v>
      </c>
      <c r="AS31" s="27">
        <v>0</v>
      </c>
      <c r="AT31" s="27">
        <v>0</v>
      </c>
      <c r="AU31" s="27">
        <v>0</v>
      </c>
      <c r="AV31" s="27">
        <v>0</v>
      </c>
      <c r="AW31" s="27">
        <v>0</v>
      </c>
      <c r="AX31" s="27">
        <v>0</v>
      </c>
      <c r="AY31" s="27">
        <v>0</v>
      </c>
      <c r="AZ31" s="224">
        <v>0</v>
      </c>
      <c r="BA31" s="27">
        <v>0</v>
      </c>
      <c r="BB31" s="27">
        <v>0</v>
      </c>
      <c r="BC31" s="27">
        <v>31.209384880000002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14">
        <f t="shared" si="4"/>
        <v>31.209384880000002</v>
      </c>
      <c r="BM31" s="27">
        <v>0</v>
      </c>
      <c r="BN31" s="27">
        <v>0</v>
      </c>
      <c r="BO31" s="27">
        <v>0</v>
      </c>
      <c r="BP31" s="27">
        <v>20</v>
      </c>
      <c r="BQ31" s="27">
        <v>26</v>
      </c>
      <c r="BR31" s="27">
        <v>0</v>
      </c>
      <c r="BS31" s="27">
        <v>347</v>
      </c>
      <c r="BT31" s="27">
        <v>47</v>
      </c>
      <c r="BU31" s="27">
        <v>0</v>
      </c>
      <c r="BV31" s="27">
        <v>0</v>
      </c>
      <c r="BW31" s="27">
        <v>0</v>
      </c>
      <c r="BX31" s="27">
        <v>155</v>
      </c>
      <c r="BY31" s="214">
        <f t="shared" si="5"/>
        <v>595</v>
      </c>
      <c r="BZ31" s="224">
        <v>0</v>
      </c>
      <c r="CA31" s="27">
        <v>0</v>
      </c>
      <c r="CB31" s="27">
        <v>0</v>
      </c>
      <c r="CC31" s="27">
        <v>0</v>
      </c>
      <c r="CD31" s="27">
        <v>0</v>
      </c>
      <c r="CE31" s="27">
        <v>0</v>
      </c>
      <c r="CF31" s="27">
        <v>0.6</v>
      </c>
      <c r="CG31" s="27">
        <v>0</v>
      </c>
      <c r="CH31" s="27">
        <v>0.3</v>
      </c>
      <c r="CI31" s="27">
        <v>1.59</v>
      </c>
      <c r="CJ31" s="27">
        <v>0.9</v>
      </c>
      <c r="CK31" s="27">
        <v>0</v>
      </c>
      <c r="CL31" s="214">
        <f t="shared" si="6"/>
        <v>3.39</v>
      </c>
      <c r="CM31" s="27">
        <v>108.21914305</v>
      </c>
      <c r="CN31" s="27">
        <v>111.779</v>
      </c>
      <c r="CO31" s="27">
        <v>113.08282962999999</v>
      </c>
      <c r="CP31" s="27">
        <v>122.15</v>
      </c>
      <c r="CQ31" s="27">
        <v>4.75</v>
      </c>
      <c r="CR31" s="27">
        <v>0.38</v>
      </c>
      <c r="CS31" s="27">
        <v>4.97</v>
      </c>
      <c r="CT31" s="27">
        <v>8.51</v>
      </c>
      <c r="CU31" s="27">
        <v>1.6</v>
      </c>
      <c r="CV31" s="27">
        <v>139.6</v>
      </c>
      <c r="CW31" s="27">
        <v>125</v>
      </c>
      <c r="CX31" s="27">
        <v>113.7</v>
      </c>
      <c r="CY31" s="214">
        <f t="shared" si="7"/>
        <v>853.74097268000014</v>
      </c>
      <c r="CZ31" s="27">
        <v>0</v>
      </c>
      <c r="DA31" s="27">
        <v>0</v>
      </c>
      <c r="DB31" s="27">
        <v>0</v>
      </c>
      <c r="DC31" s="27">
        <v>217.363</v>
      </c>
      <c r="DD31" s="27">
        <v>1476.3088092999999</v>
      </c>
      <c r="DE31" s="27">
        <v>79.7</v>
      </c>
      <c r="DF31" s="27">
        <v>1.3</v>
      </c>
      <c r="DG31" s="27">
        <v>86.48</v>
      </c>
      <c r="DH31" s="27">
        <v>92.55</v>
      </c>
      <c r="DI31" s="27">
        <v>89</v>
      </c>
      <c r="DJ31" s="27">
        <v>0</v>
      </c>
      <c r="DK31" s="27">
        <v>93.05</v>
      </c>
      <c r="DL31" s="214">
        <f t="shared" si="8"/>
        <v>2135.7518092999999</v>
      </c>
      <c r="DM31" s="27">
        <v>163.51</v>
      </c>
      <c r="DN31" s="27">
        <v>78.900000000000006</v>
      </c>
      <c r="DO31" s="27">
        <v>209.25</v>
      </c>
      <c r="DP31" s="27">
        <v>660.22381896000002</v>
      </c>
      <c r="DQ31" s="27">
        <v>138</v>
      </c>
      <c r="DR31" s="27">
        <v>0</v>
      </c>
      <c r="DS31" s="27">
        <v>0</v>
      </c>
      <c r="DT31" s="27">
        <v>0</v>
      </c>
      <c r="DU31" s="27">
        <v>75.8</v>
      </c>
      <c r="DV31" s="27">
        <v>0</v>
      </c>
      <c r="DW31" s="27">
        <v>30.5</v>
      </c>
      <c r="DX31" s="27">
        <v>118.587711</v>
      </c>
      <c r="DY31" s="224">
        <v>164</v>
      </c>
      <c r="DZ31" s="27">
        <v>85.1</v>
      </c>
      <c r="EA31" s="27"/>
      <c r="EC31" s="113" t="s">
        <v>265</v>
      </c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</row>
    <row r="32" spans="1:152" ht="20.100000000000001" customHeight="1" x14ac:dyDescent="0.25">
      <c r="A32" s="269"/>
      <c r="B32" s="206" t="s">
        <v>112</v>
      </c>
      <c r="C32" s="207" t="s">
        <v>117</v>
      </c>
      <c r="D32" s="219">
        <v>0</v>
      </c>
      <c r="E32" s="219">
        <v>0</v>
      </c>
      <c r="F32" s="219">
        <v>0</v>
      </c>
      <c r="G32" s="219">
        <v>0</v>
      </c>
      <c r="H32" s="219">
        <v>0</v>
      </c>
      <c r="I32" s="219">
        <v>0</v>
      </c>
      <c r="J32" s="219">
        <v>0</v>
      </c>
      <c r="K32" s="219">
        <v>0</v>
      </c>
      <c r="L32" s="219">
        <v>0</v>
      </c>
      <c r="M32" s="220">
        <v>0</v>
      </c>
      <c r="N32" s="220">
        <v>0</v>
      </c>
      <c r="O32" s="220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24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24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14">
        <f t="shared" si="4"/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27">
        <v>0</v>
      </c>
      <c r="BT32" s="27">
        <v>0</v>
      </c>
      <c r="BU32" s="27">
        <v>0</v>
      </c>
      <c r="BV32" s="27">
        <v>0</v>
      </c>
      <c r="BW32" s="27">
        <v>0</v>
      </c>
      <c r="BX32" s="27">
        <v>0</v>
      </c>
      <c r="BY32" s="214">
        <f t="shared" si="5"/>
        <v>0</v>
      </c>
      <c r="BZ32" s="224">
        <v>0</v>
      </c>
      <c r="CA32" s="27">
        <v>0</v>
      </c>
      <c r="CB32" s="27">
        <v>0</v>
      </c>
      <c r="CC32" s="27">
        <v>0</v>
      </c>
      <c r="CD32" s="27">
        <v>0</v>
      </c>
      <c r="CE32" s="27">
        <v>0</v>
      </c>
      <c r="CF32" s="27">
        <v>0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14">
        <f t="shared" si="6"/>
        <v>0</v>
      </c>
      <c r="CM32" s="27">
        <v>53.77782947</v>
      </c>
      <c r="CN32" s="27">
        <v>0</v>
      </c>
      <c r="CO32" s="27">
        <v>0</v>
      </c>
      <c r="CP32" s="27">
        <v>0</v>
      </c>
      <c r="CQ32" s="27">
        <v>0</v>
      </c>
      <c r="CR32" s="27">
        <v>0</v>
      </c>
      <c r="CS32" s="27">
        <v>0</v>
      </c>
      <c r="CT32" s="27">
        <v>0</v>
      </c>
      <c r="CU32" s="27">
        <v>0</v>
      </c>
      <c r="CV32" s="27">
        <v>0</v>
      </c>
      <c r="CW32" s="27">
        <v>0</v>
      </c>
      <c r="CX32" s="27">
        <v>0</v>
      </c>
      <c r="CY32" s="214">
        <f t="shared" si="7"/>
        <v>53.77782947</v>
      </c>
      <c r="CZ32" s="27">
        <v>0</v>
      </c>
      <c r="DA32" s="27">
        <v>0</v>
      </c>
      <c r="DB32" s="27">
        <v>0</v>
      </c>
      <c r="DC32" s="27">
        <v>30.945</v>
      </c>
      <c r="DD32" s="27">
        <v>218.6</v>
      </c>
      <c r="DE32" s="27">
        <v>0</v>
      </c>
      <c r="DF32" s="27">
        <v>0</v>
      </c>
      <c r="DG32" s="27">
        <v>0</v>
      </c>
      <c r="DH32" s="27">
        <v>0</v>
      </c>
      <c r="DI32" s="27">
        <v>0</v>
      </c>
      <c r="DJ32" s="27">
        <v>0</v>
      </c>
      <c r="DK32" s="27">
        <v>0</v>
      </c>
      <c r="DL32" s="214">
        <f t="shared" si="8"/>
        <v>249.54499999999999</v>
      </c>
      <c r="DM32" s="27">
        <v>0</v>
      </c>
      <c r="DN32" s="27">
        <v>0</v>
      </c>
      <c r="DO32" s="27">
        <v>0</v>
      </c>
      <c r="DP32" s="27">
        <v>35.674267</v>
      </c>
      <c r="DQ32" s="27">
        <v>0</v>
      </c>
      <c r="DR32" s="27">
        <v>0</v>
      </c>
      <c r="DS32" s="27">
        <v>0</v>
      </c>
      <c r="DT32" s="27">
        <v>0</v>
      </c>
      <c r="DU32" s="27">
        <v>0</v>
      </c>
      <c r="DV32" s="27">
        <v>0</v>
      </c>
      <c r="DW32" s="27">
        <v>0</v>
      </c>
      <c r="DX32" s="27">
        <v>0</v>
      </c>
      <c r="DY32" s="224">
        <v>0</v>
      </c>
      <c r="DZ32" s="27">
        <v>0</v>
      </c>
      <c r="EA32" s="27"/>
      <c r="EC32" s="113" t="s">
        <v>265</v>
      </c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</row>
    <row r="33" spans="1:152" ht="20.100000000000001" customHeight="1" x14ac:dyDescent="0.25">
      <c r="A33" s="269"/>
      <c r="B33" s="206" t="s">
        <v>32</v>
      </c>
      <c r="C33" s="207" t="s">
        <v>77</v>
      </c>
      <c r="D33" s="219">
        <v>378.78693087999994</v>
      </c>
      <c r="E33" s="219">
        <v>490.66667578999994</v>
      </c>
      <c r="F33" s="219">
        <v>442.80761937</v>
      </c>
      <c r="G33" s="219">
        <v>392.05566079000005</v>
      </c>
      <c r="H33" s="219">
        <v>437.29845510999996</v>
      </c>
      <c r="I33" s="219">
        <v>413.88662762000007</v>
      </c>
      <c r="J33" s="219">
        <v>593.96502100999976</v>
      </c>
      <c r="K33" s="219">
        <v>275.38651033000002</v>
      </c>
      <c r="L33" s="219">
        <v>431.58203636999997</v>
      </c>
      <c r="M33" s="220">
        <v>448.77244377000005</v>
      </c>
      <c r="N33" s="220">
        <v>618.51572778000013</v>
      </c>
      <c r="O33" s="220">
        <v>1211.0508937</v>
      </c>
      <c r="P33" s="27">
        <v>663.53043274999993</v>
      </c>
      <c r="Q33" s="27">
        <v>817.77766728999984</v>
      </c>
      <c r="R33" s="27">
        <v>1057.5813579600001</v>
      </c>
      <c r="S33" s="27">
        <v>830.13753273999998</v>
      </c>
      <c r="T33" s="27">
        <v>899.76923617</v>
      </c>
      <c r="U33" s="27">
        <v>1122.5645670399997</v>
      </c>
      <c r="V33" s="27">
        <v>714.50838583000007</v>
      </c>
      <c r="W33" s="27">
        <v>988.62323478999986</v>
      </c>
      <c r="X33" s="27">
        <v>977.81218799999999</v>
      </c>
      <c r="Y33" s="27">
        <v>847.34043346999999</v>
      </c>
      <c r="Z33" s="27">
        <v>1027.25570928</v>
      </c>
      <c r="AA33" s="27">
        <v>1324.0576074899998</v>
      </c>
      <c r="AB33" s="27">
        <v>739.99131594000005</v>
      </c>
      <c r="AC33" s="27">
        <v>1091.2788222199997</v>
      </c>
      <c r="AD33" s="27">
        <v>1096.3808772300004</v>
      </c>
      <c r="AE33" s="27">
        <v>2382.5291428699998</v>
      </c>
      <c r="AF33" s="27">
        <v>2162.3212379400002</v>
      </c>
      <c r="AG33" s="27">
        <v>2308.9452572099995</v>
      </c>
      <c r="AH33" s="27">
        <v>2113.4923864299999</v>
      </c>
      <c r="AI33" s="27">
        <v>1622.72257541</v>
      </c>
      <c r="AJ33" s="27">
        <v>2350.6659582400002</v>
      </c>
      <c r="AK33" s="27">
        <v>2051.63182001</v>
      </c>
      <c r="AL33" s="27">
        <v>2533.0305227000003</v>
      </c>
      <c r="AM33" s="27">
        <v>2588.6454181000008</v>
      </c>
      <c r="AN33" s="224">
        <v>2290.23886803</v>
      </c>
      <c r="AO33" s="27">
        <v>2999.3407866800003</v>
      </c>
      <c r="AP33" s="27">
        <v>3829.0121375300032</v>
      </c>
      <c r="AQ33" s="27">
        <v>2980.2000073700019</v>
      </c>
      <c r="AR33" s="27">
        <v>3296.379888179998</v>
      </c>
      <c r="AS33" s="27">
        <v>2903.9966124399994</v>
      </c>
      <c r="AT33" s="27">
        <v>3547.3061997799996</v>
      </c>
      <c r="AU33" s="27">
        <v>3480.0803423700004</v>
      </c>
      <c r="AV33" s="27">
        <v>3577.9860248299979</v>
      </c>
      <c r="AW33" s="27">
        <v>4394.3896843200009</v>
      </c>
      <c r="AX33" s="27">
        <v>2847.3134274899999</v>
      </c>
      <c r="AY33" s="27">
        <v>3372.9328529999998</v>
      </c>
      <c r="AZ33" s="224">
        <v>3820.5193432999995</v>
      </c>
      <c r="BA33" s="27">
        <v>2644.5239336700006</v>
      </c>
      <c r="BB33" s="27">
        <v>3781.2221193099995</v>
      </c>
      <c r="BC33" s="27">
        <v>4899.7281615300035</v>
      </c>
      <c r="BD33" s="27">
        <v>5236.3633832100004</v>
      </c>
      <c r="BE33" s="27">
        <v>4124.2614672100026</v>
      </c>
      <c r="BF33" s="27">
        <v>6116.2163983999972</v>
      </c>
      <c r="BG33" s="27">
        <v>4688.3034831799987</v>
      </c>
      <c r="BH33" s="27">
        <v>3876.8384401400017</v>
      </c>
      <c r="BI33" s="27">
        <v>5555.7683603499972</v>
      </c>
      <c r="BJ33" s="27">
        <v>6063.8646182000002</v>
      </c>
      <c r="BK33" s="27">
        <v>5126.6762710899966</v>
      </c>
      <c r="BL33" s="214">
        <f t="shared" si="4"/>
        <v>55934.28597959</v>
      </c>
      <c r="BM33" s="27">
        <v>4773.9637282200001</v>
      </c>
      <c r="BN33" s="27">
        <v>4605.2610363599997</v>
      </c>
      <c r="BO33" s="27">
        <v>5375.628708719998</v>
      </c>
      <c r="BP33" s="27">
        <v>5256.7829887599946</v>
      </c>
      <c r="BQ33" s="27">
        <v>4812.4613754499997</v>
      </c>
      <c r="BR33" s="27">
        <v>5239.8954323100033</v>
      </c>
      <c r="BS33" s="27">
        <v>5549.8364212699953</v>
      </c>
      <c r="BT33" s="27">
        <v>5331.0276848599979</v>
      </c>
      <c r="BU33" s="27">
        <v>4019.074295659997</v>
      </c>
      <c r="BV33" s="27">
        <v>3986.715511059997</v>
      </c>
      <c r="BW33" s="27">
        <v>3183.2006229900003</v>
      </c>
      <c r="BX33" s="27">
        <v>4450.9357305800022</v>
      </c>
      <c r="BY33" s="214">
        <f t="shared" si="5"/>
        <v>56584.783536239986</v>
      </c>
      <c r="BZ33" s="224">
        <v>4510.1643091600072</v>
      </c>
      <c r="CA33" s="27">
        <v>3378.2198947699967</v>
      </c>
      <c r="CB33" s="27">
        <v>3901.9452844399952</v>
      </c>
      <c r="CC33" s="27">
        <v>5455.5318062800006</v>
      </c>
      <c r="CD33" s="27">
        <v>4834.83482233</v>
      </c>
      <c r="CE33" s="27">
        <v>3969.3613677699991</v>
      </c>
      <c r="CF33" s="27">
        <v>6570.2138167699986</v>
      </c>
      <c r="CG33" s="27">
        <v>3657.432607910001</v>
      </c>
      <c r="CH33" s="27">
        <v>3832.7005313499981</v>
      </c>
      <c r="CI33" s="27">
        <v>3983.0176088100025</v>
      </c>
      <c r="CJ33" s="27">
        <v>3691.5709310699986</v>
      </c>
      <c r="CK33" s="27">
        <v>5781.365839240003</v>
      </c>
      <c r="CL33" s="214">
        <f t="shared" si="6"/>
        <v>53566.358819900001</v>
      </c>
      <c r="CM33" s="27">
        <v>4396.7660394999975</v>
      </c>
      <c r="CN33" s="27">
        <v>4056.6440918900039</v>
      </c>
      <c r="CO33" s="27">
        <v>4214.5182134900033</v>
      </c>
      <c r="CP33" s="27">
        <v>5576.679094099999</v>
      </c>
      <c r="CQ33" s="27">
        <v>4993.2572873400022</v>
      </c>
      <c r="CR33" s="27">
        <v>7247.4787230900065</v>
      </c>
      <c r="CS33" s="27">
        <v>7874.1795884799867</v>
      </c>
      <c r="CT33" s="27">
        <v>12187.838293290002</v>
      </c>
      <c r="CU33" s="27">
        <v>11527.06303640001</v>
      </c>
      <c r="CV33" s="27">
        <v>10823.609485719993</v>
      </c>
      <c r="CW33" s="27">
        <v>9612.1746655400002</v>
      </c>
      <c r="CX33" s="27">
        <v>12683.813573530024</v>
      </c>
      <c r="CY33" s="214">
        <f t="shared" si="7"/>
        <v>95194.022092370025</v>
      </c>
      <c r="CZ33" s="27">
        <v>10871.368139250002</v>
      </c>
      <c r="DA33" s="27">
        <v>9091.9030033199961</v>
      </c>
      <c r="DB33" s="27">
        <v>11424.414022389985</v>
      </c>
      <c r="DC33" s="27">
        <v>11723.659052710005</v>
      </c>
      <c r="DD33" s="27">
        <v>11660.070595140007</v>
      </c>
      <c r="DE33" s="27">
        <v>9537.4514297600072</v>
      </c>
      <c r="DF33" s="27">
        <v>11085.480335259985</v>
      </c>
      <c r="DG33" s="27">
        <v>9014.20095064001</v>
      </c>
      <c r="DH33" s="27">
        <v>9874.3734449300027</v>
      </c>
      <c r="DI33" s="27">
        <v>9529.9988735599891</v>
      </c>
      <c r="DJ33" s="27">
        <v>9988.9624255500003</v>
      </c>
      <c r="DK33" s="27">
        <v>11699.581309319999</v>
      </c>
      <c r="DL33" s="214">
        <f t="shared" si="8"/>
        <v>125501.46358182999</v>
      </c>
      <c r="DM33" s="27">
        <v>12767.179491539993</v>
      </c>
      <c r="DN33" s="27">
        <v>9843.3986096900117</v>
      </c>
      <c r="DO33" s="27">
        <v>13020.275002719987</v>
      </c>
      <c r="DP33" s="27">
        <v>17980.127562439993</v>
      </c>
      <c r="DQ33" s="27">
        <v>14607.037662259972</v>
      </c>
      <c r="DR33" s="27">
        <v>13819.125529590006</v>
      </c>
      <c r="DS33" s="27">
        <v>15827.794388539987</v>
      </c>
      <c r="DT33" s="27">
        <v>13671.743936929985</v>
      </c>
      <c r="DU33" s="27">
        <v>12695.921970439989</v>
      </c>
      <c r="DV33" s="27">
        <v>17027.667845669966</v>
      </c>
      <c r="DW33" s="27">
        <v>12051.392795430011</v>
      </c>
      <c r="DX33" s="27">
        <v>12335.247567459988</v>
      </c>
      <c r="DY33" s="224">
        <v>11616.78472301</v>
      </c>
      <c r="DZ33" s="27">
        <v>7256.2424994900057</v>
      </c>
      <c r="EA33" s="27"/>
      <c r="EC33" s="113" t="s">
        <v>265</v>
      </c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</row>
    <row r="34" spans="1:152" ht="20.100000000000001" customHeight="1" x14ac:dyDescent="0.25">
      <c r="A34" s="269"/>
      <c r="B34" s="206" t="s">
        <v>57</v>
      </c>
      <c r="C34" s="207" t="s">
        <v>58</v>
      </c>
      <c r="D34" s="219">
        <v>0</v>
      </c>
      <c r="E34" s="219">
        <v>0</v>
      </c>
      <c r="F34" s="219">
        <v>0</v>
      </c>
      <c r="G34" s="219">
        <v>0</v>
      </c>
      <c r="H34" s="219">
        <v>9.9999999999999995E-7</v>
      </c>
      <c r="I34" s="219">
        <v>0</v>
      </c>
      <c r="J34" s="219">
        <v>0</v>
      </c>
      <c r="K34" s="219">
        <v>0</v>
      </c>
      <c r="L34" s="219">
        <v>0</v>
      </c>
      <c r="M34" s="220">
        <v>0</v>
      </c>
      <c r="N34" s="220">
        <v>0</v>
      </c>
      <c r="O34" s="220">
        <v>0</v>
      </c>
      <c r="P34" s="219">
        <v>0</v>
      </c>
      <c r="Q34" s="219">
        <v>0</v>
      </c>
      <c r="R34" s="219">
        <v>0</v>
      </c>
      <c r="S34" s="219">
        <v>0</v>
      </c>
      <c r="T34" s="219">
        <v>9.9999999999999995E-7</v>
      </c>
      <c r="U34" s="219">
        <v>0</v>
      </c>
      <c r="V34" s="219">
        <v>0</v>
      </c>
      <c r="W34" s="219">
        <v>0</v>
      </c>
      <c r="X34" s="219">
        <v>0</v>
      </c>
      <c r="Y34" s="220">
        <v>0</v>
      </c>
      <c r="Z34" s="220">
        <v>0</v>
      </c>
      <c r="AA34" s="220">
        <v>0</v>
      </c>
      <c r="AB34" s="27">
        <v>0</v>
      </c>
      <c r="AC34" s="27">
        <v>0</v>
      </c>
      <c r="AD34" s="27">
        <v>0</v>
      </c>
      <c r="AE34" s="27">
        <v>10.40560022</v>
      </c>
      <c r="AF34" s="27">
        <v>15.458109589999999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>
        <v>0</v>
      </c>
      <c r="AM34" s="27">
        <v>0</v>
      </c>
      <c r="AN34" s="224">
        <v>0</v>
      </c>
      <c r="AO34" s="27">
        <v>0</v>
      </c>
      <c r="AP34" s="27">
        <v>0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7">
        <v>0</v>
      </c>
      <c r="AW34" s="27">
        <v>0</v>
      </c>
      <c r="AX34" s="27">
        <v>0</v>
      </c>
      <c r="AY34" s="27">
        <v>0</v>
      </c>
      <c r="AZ34" s="224">
        <v>0</v>
      </c>
      <c r="BA34" s="27">
        <v>0</v>
      </c>
      <c r="BB34" s="27">
        <v>0</v>
      </c>
      <c r="BC34" s="27">
        <v>0</v>
      </c>
      <c r="BD34" s="27">
        <v>7.476</v>
      </c>
      <c r="BE34" s="27">
        <v>0</v>
      </c>
      <c r="BF34" s="27">
        <v>13.4</v>
      </c>
      <c r="BG34" s="27">
        <v>9.2385000000000002</v>
      </c>
      <c r="BH34" s="27">
        <v>11.9</v>
      </c>
      <c r="BI34" s="27">
        <v>0</v>
      </c>
      <c r="BJ34" s="27">
        <v>14</v>
      </c>
      <c r="BK34" s="27">
        <v>8</v>
      </c>
      <c r="BL34" s="214">
        <f t="shared" si="4"/>
        <v>64.014499999999998</v>
      </c>
      <c r="BM34" s="27">
        <v>5.5</v>
      </c>
      <c r="BN34" s="27">
        <v>0</v>
      </c>
      <c r="BO34" s="27">
        <v>19.75</v>
      </c>
      <c r="BP34" s="27">
        <v>0</v>
      </c>
      <c r="BQ34" s="27">
        <v>12.855</v>
      </c>
      <c r="BR34" s="27">
        <v>5.55</v>
      </c>
      <c r="BS34" s="27">
        <v>22.35</v>
      </c>
      <c r="BT34" s="27">
        <v>0</v>
      </c>
      <c r="BU34" s="27">
        <v>0</v>
      </c>
      <c r="BV34" s="27">
        <v>0</v>
      </c>
      <c r="BW34" s="27">
        <v>0</v>
      </c>
      <c r="BX34" s="27">
        <v>0</v>
      </c>
      <c r="BY34" s="214">
        <f t="shared" si="5"/>
        <v>66.004999999999995</v>
      </c>
      <c r="BZ34" s="224">
        <v>0</v>
      </c>
      <c r="CA34" s="27">
        <v>0</v>
      </c>
      <c r="CB34" s="27">
        <v>0</v>
      </c>
      <c r="CC34" s="27">
        <v>0</v>
      </c>
      <c r="CD34" s="27">
        <v>0</v>
      </c>
      <c r="CE34" s="27">
        <v>0</v>
      </c>
      <c r="CF34" s="27">
        <v>0</v>
      </c>
      <c r="CG34" s="27">
        <v>1.0349999999999999</v>
      </c>
      <c r="CH34" s="27">
        <v>0</v>
      </c>
      <c r="CI34" s="27">
        <v>0</v>
      </c>
      <c r="CJ34" s="27">
        <v>30</v>
      </c>
      <c r="CK34" s="27">
        <v>0</v>
      </c>
      <c r="CL34" s="214">
        <f t="shared" si="6"/>
        <v>31.035</v>
      </c>
      <c r="CM34" s="27">
        <v>0</v>
      </c>
      <c r="CN34" s="27">
        <v>0</v>
      </c>
      <c r="CO34" s="27">
        <v>0</v>
      </c>
      <c r="CP34" s="27">
        <v>1.1399999999999999</v>
      </c>
      <c r="CQ34" s="27">
        <v>15</v>
      </c>
      <c r="CR34" s="27">
        <v>0</v>
      </c>
      <c r="CS34" s="27">
        <v>0</v>
      </c>
      <c r="CT34" s="27">
        <v>4.3440000000000003</v>
      </c>
      <c r="CU34" s="27">
        <v>0</v>
      </c>
      <c r="CV34" s="27">
        <v>0</v>
      </c>
      <c r="CW34" s="27">
        <v>0</v>
      </c>
      <c r="CX34" s="27">
        <v>0</v>
      </c>
      <c r="CY34" s="214">
        <f t="shared" si="7"/>
        <v>20.484000000000002</v>
      </c>
      <c r="CZ34" s="27">
        <v>0</v>
      </c>
      <c r="DA34" s="27">
        <v>0</v>
      </c>
      <c r="DB34" s="27">
        <v>0.1</v>
      </c>
      <c r="DC34" s="27">
        <v>0</v>
      </c>
      <c r="DD34" s="27">
        <v>0</v>
      </c>
      <c r="DE34" s="27">
        <v>0</v>
      </c>
      <c r="DF34" s="27">
        <v>0</v>
      </c>
      <c r="DG34" s="27">
        <v>0</v>
      </c>
      <c r="DH34" s="27">
        <v>0</v>
      </c>
      <c r="DI34" s="27">
        <v>0</v>
      </c>
      <c r="DJ34" s="27">
        <v>0</v>
      </c>
      <c r="DK34" s="27">
        <v>0</v>
      </c>
      <c r="DL34" s="214">
        <f t="shared" si="8"/>
        <v>0.1</v>
      </c>
      <c r="DM34" s="27">
        <v>0</v>
      </c>
      <c r="DN34" s="27">
        <v>0</v>
      </c>
      <c r="DO34" s="27">
        <v>0</v>
      </c>
      <c r="DP34" s="27">
        <v>0</v>
      </c>
      <c r="DQ34" s="27">
        <v>0</v>
      </c>
      <c r="DR34" s="27">
        <v>0</v>
      </c>
      <c r="DS34" s="27">
        <v>0</v>
      </c>
      <c r="DT34" s="27">
        <v>0</v>
      </c>
      <c r="DU34" s="27">
        <v>0</v>
      </c>
      <c r="DV34" s="27">
        <v>0</v>
      </c>
      <c r="DW34" s="27">
        <v>0</v>
      </c>
      <c r="DX34" s="27">
        <v>0</v>
      </c>
      <c r="DY34" s="224">
        <v>0</v>
      </c>
      <c r="DZ34" s="27">
        <v>0</v>
      </c>
      <c r="EA34" s="27"/>
      <c r="EC34" s="113" t="s">
        <v>265</v>
      </c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</row>
    <row r="35" spans="1:152" ht="20.100000000000001" customHeight="1" x14ac:dyDescent="0.25">
      <c r="A35" s="269"/>
      <c r="B35" s="206" t="s">
        <v>66</v>
      </c>
      <c r="C35" s="207" t="s">
        <v>69</v>
      </c>
      <c r="D35" s="219">
        <v>0</v>
      </c>
      <c r="E35" s="219">
        <v>0</v>
      </c>
      <c r="F35" s="219">
        <v>0</v>
      </c>
      <c r="G35" s="219">
        <v>0</v>
      </c>
      <c r="H35" s="219">
        <v>9.9999999999999995E-7</v>
      </c>
      <c r="I35" s="219">
        <v>0</v>
      </c>
      <c r="J35" s="219">
        <v>0</v>
      </c>
      <c r="K35" s="219">
        <v>0</v>
      </c>
      <c r="L35" s="219">
        <v>0</v>
      </c>
      <c r="M35" s="220">
        <v>0</v>
      </c>
      <c r="N35" s="220">
        <v>0</v>
      </c>
      <c r="O35" s="220">
        <v>0</v>
      </c>
      <c r="P35" s="219">
        <v>0</v>
      </c>
      <c r="Q35" s="219">
        <v>0</v>
      </c>
      <c r="R35" s="219">
        <v>0</v>
      </c>
      <c r="S35" s="219">
        <v>0</v>
      </c>
      <c r="T35" s="219">
        <v>9.9999999999999995E-7</v>
      </c>
      <c r="U35" s="219">
        <v>0</v>
      </c>
      <c r="V35" s="219">
        <v>0</v>
      </c>
      <c r="W35" s="219">
        <v>0</v>
      </c>
      <c r="X35" s="219">
        <v>0</v>
      </c>
      <c r="Y35" s="220">
        <v>0</v>
      </c>
      <c r="Z35" s="220">
        <v>0</v>
      </c>
      <c r="AA35" s="220">
        <v>0</v>
      </c>
      <c r="AB35" s="27">
        <v>0</v>
      </c>
      <c r="AC35" s="27">
        <v>0</v>
      </c>
      <c r="AD35" s="27">
        <v>0</v>
      </c>
      <c r="AE35" s="27">
        <v>10.40560022</v>
      </c>
      <c r="AF35" s="27">
        <v>15.458109589999999</v>
      </c>
      <c r="AG35" s="27">
        <v>0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7">
        <v>0</v>
      </c>
      <c r="AN35" s="224">
        <v>0</v>
      </c>
      <c r="AO35" s="27">
        <v>0</v>
      </c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27">
        <v>0</v>
      </c>
      <c r="AW35" s="27">
        <v>0</v>
      </c>
      <c r="AX35" s="27">
        <v>0</v>
      </c>
      <c r="AY35" s="27">
        <v>0</v>
      </c>
      <c r="AZ35" s="224">
        <v>0</v>
      </c>
      <c r="BA35" s="27">
        <v>0</v>
      </c>
      <c r="BB35" s="27">
        <v>0</v>
      </c>
      <c r="BC35" s="27">
        <v>0</v>
      </c>
      <c r="BD35" s="27">
        <v>0</v>
      </c>
      <c r="BE35" s="27">
        <v>0</v>
      </c>
      <c r="BF35" s="27">
        <v>0</v>
      </c>
      <c r="BG35" s="27">
        <v>0</v>
      </c>
      <c r="BH35" s="27">
        <v>0</v>
      </c>
      <c r="BI35" s="27">
        <v>0</v>
      </c>
      <c r="BJ35" s="27">
        <v>0</v>
      </c>
      <c r="BK35" s="27">
        <v>0</v>
      </c>
      <c r="BL35" s="214">
        <f t="shared" si="4"/>
        <v>0</v>
      </c>
      <c r="BM35" s="27">
        <v>0</v>
      </c>
      <c r="BN35" s="27">
        <v>0</v>
      </c>
      <c r="BO35" s="27">
        <v>0</v>
      </c>
      <c r="BP35" s="27">
        <v>0</v>
      </c>
      <c r="BQ35" s="27">
        <v>0</v>
      </c>
      <c r="BR35" s="27">
        <v>0</v>
      </c>
      <c r="BS35" s="27">
        <v>0</v>
      </c>
      <c r="BT35" s="27">
        <v>0</v>
      </c>
      <c r="BU35" s="27">
        <v>5.8837847000000005</v>
      </c>
      <c r="BV35" s="27">
        <v>106.63122326999999</v>
      </c>
      <c r="BW35" s="27">
        <v>36.41396060000001</v>
      </c>
      <c r="BX35" s="27">
        <v>135.91479802999996</v>
      </c>
      <c r="BY35" s="214">
        <f t="shared" si="5"/>
        <v>284.84376659999998</v>
      </c>
      <c r="BZ35" s="224">
        <v>18.45559325</v>
      </c>
      <c r="CA35" s="27">
        <v>17.89782138</v>
      </c>
      <c r="CB35" s="27">
        <v>6.2090008499999998</v>
      </c>
      <c r="CC35" s="27">
        <v>25.30913704</v>
      </c>
      <c r="CD35" s="27">
        <v>37.448342690000004</v>
      </c>
      <c r="CE35" s="27">
        <v>23.127011570000001</v>
      </c>
      <c r="CF35" s="27">
        <v>66.66629076000001</v>
      </c>
      <c r="CG35" s="27">
        <v>68.318666579999999</v>
      </c>
      <c r="CH35" s="27">
        <v>12.862863949999999</v>
      </c>
      <c r="CI35" s="27">
        <v>20.602491609999994</v>
      </c>
      <c r="CJ35" s="27">
        <v>58.806591710000006</v>
      </c>
      <c r="CK35" s="27">
        <v>26.788896869999995</v>
      </c>
      <c r="CL35" s="214">
        <f t="shared" si="6"/>
        <v>382.49270826000003</v>
      </c>
      <c r="CM35" s="27">
        <v>77.621258660000009</v>
      </c>
      <c r="CN35" s="27">
        <v>50.834245109999998</v>
      </c>
      <c r="CO35" s="27">
        <v>44.291537299999987</v>
      </c>
      <c r="CP35" s="27">
        <v>49.303970370000009</v>
      </c>
      <c r="CQ35" s="27">
        <v>53.826629809999986</v>
      </c>
      <c r="CR35" s="27">
        <v>122.66770028999991</v>
      </c>
      <c r="CS35" s="27">
        <v>44.10462463999999</v>
      </c>
      <c r="CT35" s="27">
        <v>104.56060056999998</v>
      </c>
      <c r="CU35" s="27">
        <v>49.100615279999992</v>
      </c>
      <c r="CV35" s="27">
        <v>42.868398179999978</v>
      </c>
      <c r="CW35" s="27">
        <v>38.975351079999989</v>
      </c>
      <c r="CX35" s="27">
        <v>67.857122099999984</v>
      </c>
      <c r="CY35" s="214">
        <f t="shared" si="7"/>
        <v>746.01205338999978</v>
      </c>
      <c r="CZ35" s="27">
        <v>35.144020810000015</v>
      </c>
      <c r="DA35" s="27">
        <v>91.315068490000058</v>
      </c>
      <c r="DB35" s="27">
        <v>102.75937668999998</v>
      </c>
      <c r="DC35" s="27">
        <v>55.256080289999986</v>
      </c>
      <c r="DD35" s="27">
        <v>45.487117739999995</v>
      </c>
      <c r="DE35" s="27">
        <v>48.762060860000012</v>
      </c>
      <c r="DF35" s="27">
        <v>41.837389270000017</v>
      </c>
      <c r="DG35" s="27">
        <v>89.70107490999996</v>
      </c>
      <c r="DH35" s="27">
        <v>73.896094790000006</v>
      </c>
      <c r="DI35" s="27">
        <v>30.114212809999991</v>
      </c>
      <c r="DJ35" s="27">
        <v>48.968148919999997</v>
      </c>
      <c r="DK35" s="27">
        <v>46.871825910000005</v>
      </c>
      <c r="DL35" s="214">
        <f t="shared" si="8"/>
        <v>710.11247148999996</v>
      </c>
      <c r="DM35" s="27">
        <v>82.615428910000006</v>
      </c>
      <c r="DN35" s="27">
        <v>22.369428859999999</v>
      </c>
      <c r="DO35" s="27">
        <v>82.976517070000043</v>
      </c>
      <c r="DP35" s="27">
        <v>76.147965589999998</v>
      </c>
      <c r="DQ35" s="27">
        <v>122.66391323000006</v>
      </c>
      <c r="DR35" s="27">
        <v>74.029334569999989</v>
      </c>
      <c r="DS35" s="27">
        <v>177.91590688999992</v>
      </c>
      <c r="DT35" s="27">
        <v>91.579078489999986</v>
      </c>
      <c r="DU35" s="27">
        <v>51.87893622</v>
      </c>
      <c r="DV35" s="27">
        <v>127.28021409000002</v>
      </c>
      <c r="DW35" s="27">
        <v>144.42642664999997</v>
      </c>
      <c r="DX35" s="27">
        <v>91.064547030000028</v>
      </c>
      <c r="DY35" s="224">
        <v>142.04897578999999</v>
      </c>
      <c r="DZ35" s="27">
        <v>52.666366049999993</v>
      </c>
      <c r="EA35" s="27"/>
      <c r="EC35" s="113" t="s">
        <v>265</v>
      </c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</row>
    <row r="36" spans="1:152" ht="20.100000000000001" customHeight="1" x14ac:dyDescent="0.25">
      <c r="A36" s="269"/>
      <c r="B36" s="206" t="s">
        <v>67</v>
      </c>
      <c r="C36" s="207" t="s">
        <v>106</v>
      </c>
      <c r="D36" s="219">
        <v>0</v>
      </c>
      <c r="E36" s="219">
        <v>0</v>
      </c>
      <c r="F36" s="219">
        <v>0</v>
      </c>
      <c r="G36" s="219">
        <v>0</v>
      </c>
      <c r="H36" s="219">
        <v>9.9999999999999995E-7</v>
      </c>
      <c r="I36" s="219">
        <v>0</v>
      </c>
      <c r="J36" s="219">
        <v>0</v>
      </c>
      <c r="K36" s="219">
        <v>0</v>
      </c>
      <c r="L36" s="219">
        <v>0</v>
      </c>
      <c r="M36" s="220">
        <v>0</v>
      </c>
      <c r="N36" s="220">
        <v>0</v>
      </c>
      <c r="O36" s="220">
        <v>0</v>
      </c>
      <c r="P36" s="219">
        <v>0</v>
      </c>
      <c r="Q36" s="219">
        <v>0</v>
      </c>
      <c r="R36" s="219">
        <v>0</v>
      </c>
      <c r="S36" s="219">
        <v>0</v>
      </c>
      <c r="T36" s="219">
        <v>9.9999999999999995E-7</v>
      </c>
      <c r="U36" s="219">
        <v>0</v>
      </c>
      <c r="V36" s="219">
        <v>0</v>
      </c>
      <c r="W36" s="219">
        <v>0</v>
      </c>
      <c r="X36" s="219">
        <v>0</v>
      </c>
      <c r="Y36" s="220">
        <v>0</v>
      </c>
      <c r="Z36" s="220">
        <v>0</v>
      </c>
      <c r="AA36" s="220">
        <v>0</v>
      </c>
      <c r="AB36" s="27">
        <v>0</v>
      </c>
      <c r="AC36" s="27">
        <v>0</v>
      </c>
      <c r="AD36" s="27">
        <v>0</v>
      </c>
      <c r="AE36" s="27">
        <v>10.40560022</v>
      </c>
      <c r="AF36" s="27">
        <v>15.458109589999999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7">
        <v>0</v>
      </c>
      <c r="AN36" s="224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0</v>
      </c>
      <c r="AW36" s="27">
        <v>0</v>
      </c>
      <c r="AX36" s="27">
        <v>0</v>
      </c>
      <c r="AY36" s="27">
        <v>0</v>
      </c>
      <c r="AZ36" s="224">
        <v>0</v>
      </c>
      <c r="BA36" s="27">
        <v>0</v>
      </c>
      <c r="BB36" s="27">
        <v>0</v>
      </c>
      <c r="BC36" s="27">
        <v>0</v>
      </c>
      <c r="BD36" s="27">
        <v>0</v>
      </c>
      <c r="BE36" s="27">
        <v>0</v>
      </c>
      <c r="BF36" s="27">
        <v>0</v>
      </c>
      <c r="BG36" s="27">
        <v>0</v>
      </c>
      <c r="BH36" s="27">
        <v>0</v>
      </c>
      <c r="BI36" s="27">
        <v>0</v>
      </c>
      <c r="BJ36" s="27">
        <v>0</v>
      </c>
      <c r="BK36" s="27">
        <v>0</v>
      </c>
      <c r="BL36" s="214">
        <f t="shared" si="4"/>
        <v>0</v>
      </c>
      <c r="BM36" s="27">
        <v>0</v>
      </c>
      <c r="BN36" s="27">
        <v>0</v>
      </c>
      <c r="BO36" s="27">
        <v>0</v>
      </c>
      <c r="BP36" s="27">
        <v>0</v>
      </c>
      <c r="BQ36" s="27">
        <v>0</v>
      </c>
      <c r="BR36" s="27">
        <v>0</v>
      </c>
      <c r="BS36" s="27">
        <v>0</v>
      </c>
      <c r="BT36" s="27">
        <v>0</v>
      </c>
      <c r="BU36" s="27">
        <v>2350.2764296399996</v>
      </c>
      <c r="BV36" s="27">
        <v>2646.0297545900053</v>
      </c>
      <c r="BW36" s="27">
        <v>3429.8925437700018</v>
      </c>
      <c r="BX36" s="27">
        <v>3782.2943931700024</v>
      </c>
      <c r="BY36" s="214">
        <f t="shared" si="5"/>
        <v>12208.49312117001</v>
      </c>
      <c r="BZ36" s="224">
        <v>2329.722951029994</v>
      </c>
      <c r="CA36" s="27">
        <v>2905.7868506099981</v>
      </c>
      <c r="CB36" s="27">
        <v>3605.145593650002</v>
      </c>
      <c r="CC36" s="27">
        <v>5282.6442273899993</v>
      </c>
      <c r="CD36" s="27">
        <v>3324.2779735099984</v>
      </c>
      <c r="CE36" s="27">
        <v>4970.0381819899931</v>
      </c>
      <c r="CF36" s="27">
        <v>6042.2543775500071</v>
      </c>
      <c r="CG36" s="27">
        <v>4232.9749584300025</v>
      </c>
      <c r="CH36" s="27">
        <v>3939.0772019599976</v>
      </c>
      <c r="CI36" s="27">
        <v>4926.4483662900075</v>
      </c>
      <c r="CJ36" s="27">
        <v>3711.0294522400013</v>
      </c>
      <c r="CK36" s="27">
        <v>4516.4904915299967</v>
      </c>
      <c r="CL36" s="214">
        <f t="shared" si="6"/>
        <v>49785.89062618</v>
      </c>
      <c r="CM36" s="27">
        <v>5921.5659081500025</v>
      </c>
      <c r="CN36" s="27">
        <v>6896.4697429900134</v>
      </c>
      <c r="CO36" s="27">
        <v>5188.9876832599966</v>
      </c>
      <c r="CP36" s="27">
        <v>4336.4597539199958</v>
      </c>
      <c r="CQ36" s="27">
        <v>6632.8397388700023</v>
      </c>
      <c r="CR36" s="27">
        <v>4765.1836219800025</v>
      </c>
      <c r="CS36" s="27">
        <v>3337.9873187200033</v>
      </c>
      <c r="CT36" s="27">
        <v>5166.5222599500039</v>
      </c>
      <c r="CU36" s="27">
        <v>5986.2471329099999</v>
      </c>
      <c r="CV36" s="27">
        <v>7899.2047293700052</v>
      </c>
      <c r="CW36" s="27">
        <v>5329.1328048000041</v>
      </c>
      <c r="CX36" s="27">
        <v>5650.5778452799996</v>
      </c>
      <c r="CY36" s="214">
        <f t="shared" si="7"/>
        <v>67111.178540200039</v>
      </c>
      <c r="CZ36" s="27">
        <v>4963.6361128400031</v>
      </c>
      <c r="DA36" s="27">
        <v>4041.5926021399951</v>
      </c>
      <c r="DB36" s="27">
        <v>4664.2561909600163</v>
      </c>
      <c r="DC36" s="27">
        <v>5528.9516061200165</v>
      </c>
      <c r="DD36" s="27">
        <v>4589.3504038299961</v>
      </c>
      <c r="DE36" s="27">
        <v>4421.6198875399969</v>
      </c>
      <c r="DF36" s="27">
        <v>3812.679024480004</v>
      </c>
      <c r="DG36" s="27">
        <v>3833.0956313499955</v>
      </c>
      <c r="DH36" s="27">
        <v>4249.077202159996</v>
      </c>
      <c r="DI36" s="27">
        <v>5893.7275835300097</v>
      </c>
      <c r="DJ36" s="27">
        <v>6253.6892358099994</v>
      </c>
      <c r="DK36" s="27">
        <v>6277.693527390009</v>
      </c>
      <c r="DL36" s="214">
        <f t="shared" si="8"/>
        <v>58529.369008150046</v>
      </c>
      <c r="DM36" s="27">
        <v>4250.0787123200034</v>
      </c>
      <c r="DN36" s="27">
        <v>3599.8068201599935</v>
      </c>
      <c r="DO36" s="27">
        <v>6153.3283046999986</v>
      </c>
      <c r="DP36" s="27">
        <v>6419.961213030002</v>
      </c>
      <c r="DQ36" s="27">
        <v>6178.6603655299978</v>
      </c>
      <c r="DR36" s="27">
        <v>5912.6133512299994</v>
      </c>
      <c r="DS36" s="27">
        <v>6111.6345496000031</v>
      </c>
      <c r="DT36" s="27">
        <v>4773.3667546199986</v>
      </c>
      <c r="DU36" s="27">
        <v>5362.3253130400053</v>
      </c>
      <c r="DV36" s="27">
        <v>11325.918116919969</v>
      </c>
      <c r="DW36" s="27">
        <v>4889.0314294299988</v>
      </c>
      <c r="DX36" s="27">
        <v>4818.8904209900002</v>
      </c>
      <c r="DY36" s="224">
        <v>4505.5791503400023</v>
      </c>
      <c r="DZ36" s="27">
        <v>3347.7351837899942</v>
      </c>
      <c r="EA36" s="27"/>
      <c r="EC36" s="113" t="s">
        <v>265</v>
      </c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3"/>
      <c r="EV36" s="113"/>
    </row>
    <row r="37" spans="1:152" ht="20.100000000000001" customHeight="1" x14ac:dyDescent="0.25">
      <c r="A37" s="269"/>
      <c r="B37" s="206" t="s">
        <v>68</v>
      </c>
      <c r="C37" s="207" t="s">
        <v>70</v>
      </c>
      <c r="D37" s="219">
        <v>0</v>
      </c>
      <c r="E37" s="219">
        <v>0</v>
      </c>
      <c r="F37" s="219">
        <v>0</v>
      </c>
      <c r="G37" s="219">
        <v>0</v>
      </c>
      <c r="H37" s="219">
        <v>9.9999999999999995E-7</v>
      </c>
      <c r="I37" s="219">
        <v>0</v>
      </c>
      <c r="J37" s="219">
        <v>0</v>
      </c>
      <c r="K37" s="219">
        <v>0</v>
      </c>
      <c r="L37" s="219">
        <v>0</v>
      </c>
      <c r="M37" s="220">
        <v>0</v>
      </c>
      <c r="N37" s="220">
        <v>0</v>
      </c>
      <c r="O37" s="220">
        <v>0</v>
      </c>
      <c r="P37" s="219">
        <v>0</v>
      </c>
      <c r="Q37" s="219">
        <v>0</v>
      </c>
      <c r="R37" s="219">
        <v>0</v>
      </c>
      <c r="S37" s="219">
        <v>0</v>
      </c>
      <c r="T37" s="219">
        <v>9.9999999999999995E-7</v>
      </c>
      <c r="U37" s="219">
        <v>0</v>
      </c>
      <c r="V37" s="219">
        <v>0</v>
      </c>
      <c r="W37" s="219">
        <v>0</v>
      </c>
      <c r="X37" s="219">
        <v>0</v>
      </c>
      <c r="Y37" s="220">
        <v>0</v>
      </c>
      <c r="Z37" s="220">
        <v>0</v>
      </c>
      <c r="AA37" s="220">
        <v>0</v>
      </c>
      <c r="AB37" s="27">
        <v>0</v>
      </c>
      <c r="AC37" s="27">
        <v>0</v>
      </c>
      <c r="AD37" s="27">
        <v>0</v>
      </c>
      <c r="AE37" s="27">
        <v>10.40560022</v>
      </c>
      <c r="AF37" s="27">
        <v>15.458109589999999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24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24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14">
        <f t="shared" si="4"/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245.72785789999998</v>
      </c>
      <c r="BV37" s="27">
        <v>1171.5150055499998</v>
      </c>
      <c r="BW37" s="27">
        <v>963.78245733000006</v>
      </c>
      <c r="BX37" s="27">
        <v>1111.68008747</v>
      </c>
      <c r="BY37" s="214">
        <f t="shared" si="5"/>
        <v>3492.7054082499999</v>
      </c>
      <c r="BZ37" s="224">
        <v>619.82646867000005</v>
      </c>
      <c r="CA37" s="27">
        <v>430.13653551999994</v>
      </c>
      <c r="CB37" s="27">
        <v>596.12013528000011</v>
      </c>
      <c r="CC37" s="27">
        <v>861.72283289999973</v>
      </c>
      <c r="CD37" s="27">
        <v>1009.4681369900001</v>
      </c>
      <c r="CE37" s="27">
        <v>751.7826562499996</v>
      </c>
      <c r="CF37" s="27">
        <v>935.34154550000017</v>
      </c>
      <c r="CG37" s="27">
        <v>718.75562068999989</v>
      </c>
      <c r="CH37" s="27">
        <v>315.33278098</v>
      </c>
      <c r="CI37" s="27">
        <v>368.12473403000001</v>
      </c>
      <c r="CJ37" s="27">
        <v>1053.6890563899999</v>
      </c>
      <c r="CK37" s="27">
        <v>592.69424621000019</v>
      </c>
      <c r="CL37" s="214">
        <f t="shared" si="6"/>
        <v>8252.9947494099997</v>
      </c>
      <c r="CM37" s="27">
        <v>231.09977163999997</v>
      </c>
      <c r="CN37" s="27">
        <v>241.16185388999997</v>
      </c>
      <c r="CO37" s="27">
        <v>177.50913518999999</v>
      </c>
      <c r="CP37" s="27">
        <v>335.76729544000011</v>
      </c>
      <c r="CQ37" s="27">
        <v>375.75161246999994</v>
      </c>
      <c r="CR37" s="27">
        <v>71.865565319999988</v>
      </c>
      <c r="CS37" s="27">
        <v>34.448430969999997</v>
      </c>
      <c r="CT37" s="27">
        <v>298.44439168999997</v>
      </c>
      <c r="CU37" s="27">
        <v>760.71250542999996</v>
      </c>
      <c r="CV37" s="27">
        <v>417.96505216999998</v>
      </c>
      <c r="CW37" s="27">
        <v>448.19843101999982</v>
      </c>
      <c r="CX37" s="27">
        <v>246.76529436999999</v>
      </c>
      <c r="CY37" s="214">
        <f t="shared" si="7"/>
        <v>3639.6893396</v>
      </c>
      <c r="CZ37" s="27">
        <v>214.70098756999997</v>
      </c>
      <c r="DA37" s="27">
        <v>78.52977451000001</v>
      </c>
      <c r="DB37" s="27">
        <v>217.48579465</v>
      </c>
      <c r="DC37" s="27">
        <v>236.82315626999997</v>
      </c>
      <c r="DD37" s="27">
        <v>527.88183083999979</v>
      </c>
      <c r="DE37" s="27">
        <v>485.41427402000005</v>
      </c>
      <c r="DF37" s="27">
        <v>264.91822252999998</v>
      </c>
      <c r="DG37" s="27">
        <v>560.91365668999981</v>
      </c>
      <c r="DH37" s="27">
        <v>692.47848637000038</v>
      </c>
      <c r="DI37" s="27">
        <v>386.86830121999998</v>
      </c>
      <c r="DJ37" s="27">
        <v>708.30966881999939</v>
      </c>
      <c r="DK37" s="27">
        <v>383.54891001999994</v>
      </c>
      <c r="DL37" s="214">
        <f t="shared" si="8"/>
        <v>4757.8730635099992</v>
      </c>
      <c r="DM37" s="27">
        <v>452.77711678000031</v>
      </c>
      <c r="DN37" s="27">
        <v>598.78457130000015</v>
      </c>
      <c r="DO37" s="27">
        <v>583.69818508000003</v>
      </c>
      <c r="DP37" s="27">
        <v>391.79792080999994</v>
      </c>
      <c r="DQ37" s="27">
        <v>883.93771821000007</v>
      </c>
      <c r="DR37" s="27">
        <v>665.36712176999993</v>
      </c>
      <c r="DS37" s="27">
        <v>538.86162970999999</v>
      </c>
      <c r="DT37" s="27">
        <v>1042.1025236899995</v>
      </c>
      <c r="DU37" s="27">
        <v>1184.1906958</v>
      </c>
      <c r="DV37" s="27">
        <v>982.96205547000034</v>
      </c>
      <c r="DW37" s="27">
        <v>984.37997230000019</v>
      </c>
      <c r="DX37" s="27">
        <v>477.64765723000011</v>
      </c>
      <c r="DY37" s="224">
        <v>410.20871335999993</v>
      </c>
      <c r="DZ37" s="27">
        <v>267.01733218999999</v>
      </c>
      <c r="EA37" s="27"/>
      <c r="EC37" s="113" t="s">
        <v>265</v>
      </c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3"/>
      <c r="EV37" s="113"/>
    </row>
    <row r="38" spans="1:152" ht="20.100000000000001" customHeight="1" x14ac:dyDescent="0.25">
      <c r="A38" s="269"/>
      <c r="B38" s="206" t="s">
        <v>101</v>
      </c>
      <c r="C38" s="207" t="s">
        <v>103</v>
      </c>
      <c r="D38" s="219">
        <v>0</v>
      </c>
      <c r="E38" s="219">
        <v>0</v>
      </c>
      <c r="F38" s="219">
        <v>0</v>
      </c>
      <c r="G38" s="219">
        <v>0</v>
      </c>
      <c r="H38" s="219">
        <v>0</v>
      </c>
      <c r="I38" s="219">
        <v>0</v>
      </c>
      <c r="J38" s="219">
        <v>0</v>
      </c>
      <c r="K38" s="219">
        <v>0</v>
      </c>
      <c r="L38" s="219">
        <v>0</v>
      </c>
      <c r="M38" s="220">
        <v>0</v>
      </c>
      <c r="N38" s="220">
        <v>0</v>
      </c>
      <c r="O38" s="220">
        <v>0</v>
      </c>
      <c r="P38" s="219">
        <v>0</v>
      </c>
      <c r="Q38" s="219">
        <v>0</v>
      </c>
      <c r="R38" s="219">
        <v>0</v>
      </c>
      <c r="S38" s="219">
        <v>0</v>
      </c>
      <c r="T38" s="219">
        <v>0</v>
      </c>
      <c r="U38" s="219">
        <v>0</v>
      </c>
      <c r="V38" s="219">
        <v>0</v>
      </c>
      <c r="W38" s="219">
        <v>0</v>
      </c>
      <c r="X38" s="219">
        <v>0</v>
      </c>
      <c r="Y38" s="220">
        <v>0</v>
      </c>
      <c r="Z38" s="220">
        <v>0</v>
      </c>
      <c r="AA38" s="220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24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0</v>
      </c>
      <c r="AW38" s="27">
        <v>0</v>
      </c>
      <c r="AX38" s="27">
        <v>0</v>
      </c>
      <c r="AY38" s="27">
        <v>0</v>
      </c>
      <c r="AZ38" s="224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F38" s="27">
        <v>0</v>
      </c>
      <c r="BG38" s="27">
        <v>0</v>
      </c>
      <c r="BH38" s="27">
        <v>0</v>
      </c>
      <c r="BI38" s="27">
        <v>0</v>
      </c>
      <c r="BJ38" s="27">
        <v>0</v>
      </c>
      <c r="BK38" s="27">
        <v>0</v>
      </c>
      <c r="BL38" s="214">
        <f t="shared" si="4"/>
        <v>0</v>
      </c>
      <c r="BM38" s="27">
        <v>0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27">
        <v>0</v>
      </c>
      <c r="BT38" s="27">
        <v>0</v>
      </c>
      <c r="BU38" s="27">
        <v>0</v>
      </c>
      <c r="BV38" s="27">
        <v>0</v>
      </c>
      <c r="BW38" s="27">
        <v>0</v>
      </c>
      <c r="BX38" s="27">
        <v>0</v>
      </c>
      <c r="BY38" s="214">
        <f t="shared" si="5"/>
        <v>0</v>
      </c>
      <c r="BZ38" s="224">
        <v>0</v>
      </c>
      <c r="CA38" s="27">
        <v>0</v>
      </c>
      <c r="CB38" s="27">
        <v>0</v>
      </c>
      <c r="CC38" s="27">
        <v>0</v>
      </c>
      <c r="CD38" s="27">
        <v>0</v>
      </c>
      <c r="CE38" s="27">
        <v>7.4086896599999994</v>
      </c>
      <c r="CF38" s="27">
        <v>13.596053639999997</v>
      </c>
      <c r="CG38" s="27">
        <v>12.30974279</v>
      </c>
      <c r="CH38" s="27">
        <v>14.634236520000002</v>
      </c>
      <c r="CI38" s="27">
        <v>11.434569870000001</v>
      </c>
      <c r="CJ38" s="27">
        <v>12.244756669999999</v>
      </c>
      <c r="CK38" s="27">
        <v>17.816342979999998</v>
      </c>
      <c r="CL38" s="214">
        <f t="shared" si="6"/>
        <v>89.444392129999997</v>
      </c>
      <c r="CM38" s="27">
        <v>14.295750930000004</v>
      </c>
      <c r="CN38" s="27">
        <v>13.369767010000002</v>
      </c>
      <c r="CO38" s="27">
        <v>17.071598430000002</v>
      </c>
      <c r="CP38" s="27">
        <v>14.157454539999993</v>
      </c>
      <c r="CQ38" s="27">
        <v>16.820131760000006</v>
      </c>
      <c r="CR38" s="27">
        <v>16.671112140000002</v>
      </c>
      <c r="CS38" s="27">
        <v>16.266044190000002</v>
      </c>
      <c r="CT38" s="27">
        <v>18.553877999999997</v>
      </c>
      <c r="CU38" s="27">
        <v>17.978367359999989</v>
      </c>
      <c r="CV38" s="27">
        <v>14.117268069999996</v>
      </c>
      <c r="CW38" s="27">
        <v>18.988563629999994</v>
      </c>
      <c r="CX38" s="27">
        <v>22.445589369999993</v>
      </c>
      <c r="CY38" s="214">
        <f t="shared" si="7"/>
        <v>200.73552542999997</v>
      </c>
      <c r="CZ38" s="27">
        <v>19.923366919999999</v>
      </c>
      <c r="DA38" s="27">
        <v>16.120969339999998</v>
      </c>
      <c r="DB38" s="27">
        <v>21.802571029999992</v>
      </c>
      <c r="DC38" s="27">
        <v>16.935630870000001</v>
      </c>
      <c r="DD38" s="27">
        <v>20.855880020000001</v>
      </c>
      <c r="DE38" s="27">
        <v>21.160345170000006</v>
      </c>
      <c r="DF38" s="27">
        <v>18.624130300000001</v>
      </c>
      <c r="DG38" s="27">
        <v>21.04612164000001</v>
      </c>
      <c r="DH38" s="27">
        <v>20.153116560000004</v>
      </c>
      <c r="DI38" s="27">
        <v>21.69216599999999</v>
      </c>
      <c r="DJ38" s="27">
        <v>21.112832550000011</v>
      </c>
      <c r="DK38" s="27">
        <v>27.55478905</v>
      </c>
      <c r="DL38" s="214">
        <f t="shared" si="8"/>
        <v>246.98191945000002</v>
      </c>
      <c r="DM38" s="27">
        <v>23.541512150000003</v>
      </c>
      <c r="DN38" s="27">
        <v>20.512650680000004</v>
      </c>
      <c r="DO38" s="27">
        <v>24.070247769999995</v>
      </c>
      <c r="DP38" s="27">
        <v>23.35384547</v>
      </c>
      <c r="DQ38" s="27">
        <v>28.828943550000005</v>
      </c>
      <c r="DR38" s="27">
        <v>27.635545040000007</v>
      </c>
      <c r="DS38" s="27">
        <v>28.82023460000001</v>
      </c>
      <c r="DT38" s="27">
        <v>29.101180279999998</v>
      </c>
      <c r="DU38" s="27">
        <v>25.850545259999997</v>
      </c>
      <c r="DV38" s="27">
        <v>30.924548379999997</v>
      </c>
      <c r="DW38" s="27">
        <v>27.06944567</v>
      </c>
      <c r="DX38" s="27">
        <v>33.461984659999992</v>
      </c>
      <c r="DY38" s="224">
        <v>38.193199769999985</v>
      </c>
      <c r="DZ38" s="27">
        <v>31.069585099999994</v>
      </c>
      <c r="EA38" s="27"/>
      <c r="EC38" s="113" t="s">
        <v>265</v>
      </c>
      <c r="EE38" s="113"/>
      <c r="EF38" s="113"/>
      <c r="EG38" s="113"/>
      <c r="EH38" s="113"/>
      <c r="EI38" s="113"/>
      <c r="EJ38" s="113"/>
      <c r="EK38" s="113"/>
      <c r="EL38" s="113"/>
      <c r="EM38" s="113"/>
      <c r="EN38" s="113"/>
      <c r="EO38" s="113"/>
      <c r="EP38" s="113"/>
      <c r="EQ38" s="113"/>
      <c r="ER38" s="113"/>
      <c r="ES38" s="113"/>
      <c r="ET38" s="113"/>
      <c r="EU38" s="113"/>
      <c r="EV38" s="113"/>
    </row>
    <row r="39" spans="1:152" ht="20.100000000000001" customHeight="1" x14ac:dyDescent="0.25">
      <c r="A39" s="269"/>
      <c r="B39" s="206" t="s">
        <v>102</v>
      </c>
      <c r="C39" s="207" t="s">
        <v>104</v>
      </c>
      <c r="D39" s="219">
        <v>0</v>
      </c>
      <c r="E39" s="219">
        <v>0</v>
      </c>
      <c r="F39" s="219">
        <v>0</v>
      </c>
      <c r="G39" s="219">
        <v>0</v>
      </c>
      <c r="H39" s="219">
        <v>0</v>
      </c>
      <c r="I39" s="219">
        <v>0</v>
      </c>
      <c r="J39" s="219">
        <v>0</v>
      </c>
      <c r="K39" s="219">
        <v>0</v>
      </c>
      <c r="L39" s="219">
        <v>0</v>
      </c>
      <c r="M39" s="220">
        <v>0</v>
      </c>
      <c r="N39" s="220">
        <v>0</v>
      </c>
      <c r="O39" s="220">
        <v>0</v>
      </c>
      <c r="P39" s="219">
        <v>0</v>
      </c>
      <c r="Q39" s="219">
        <v>0</v>
      </c>
      <c r="R39" s="219">
        <v>0</v>
      </c>
      <c r="S39" s="219">
        <v>0</v>
      </c>
      <c r="T39" s="219">
        <v>0</v>
      </c>
      <c r="U39" s="219">
        <v>0</v>
      </c>
      <c r="V39" s="219">
        <v>0</v>
      </c>
      <c r="W39" s="219">
        <v>0</v>
      </c>
      <c r="X39" s="219">
        <v>0</v>
      </c>
      <c r="Y39" s="220">
        <v>0</v>
      </c>
      <c r="Z39" s="220">
        <v>0</v>
      </c>
      <c r="AA39" s="220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7">
        <v>0</v>
      </c>
      <c r="AN39" s="224">
        <v>0</v>
      </c>
      <c r="AO39" s="27">
        <v>0</v>
      </c>
      <c r="AP39" s="27">
        <v>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  <c r="AV39" s="27">
        <v>0</v>
      </c>
      <c r="AW39" s="27">
        <v>0</v>
      </c>
      <c r="AX39" s="27">
        <v>0</v>
      </c>
      <c r="AY39" s="27">
        <v>0</v>
      </c>
      <c r="AZ39" s="224">
        <v>0</v>
      </c>
      <c r="BA39" s="27">
        <v>0</v>
      </c>
      <c r="BB39" s="27">
        <v>0</v>
      </c>
      <c r="BC39" s="27">
        <v>0</v>
      </c>
      <c r="BD39" s="27">
        <v>0</v>
      </c>
      <c r="BE39" s="27">
        <v>0</v>
      </c>
      <c r="BF39" s="27">
        <v>0</v>
      </c>
      <c r="BG39" s="27">
        <v>0</v>
      </c>
      <c r="BH39" s="27">
        <v>0</v>
      </c>
      <c r="BI39" s="27">
        <v>0</v>
      </c>
      <c r="BJ39" s="27">
        <v>0</v>
      </c>
      <c r="BK39" s="27">
        <v>0</v>
      </c>
      <c r="BL39" s="214">
        <f t="shared" si="4"/>
        <v>0</v>
      </c>
      <c r="BM39" s="27">
        <v>0</v>
      </c>
      <c r="BN39" s="27">
        <v>0</v>
      </c>
      <c r="BO39" s="27">
        <v>0</v>
      </c>
      <c r="BP39" s="27">
        <v>0</v>
      </c>
      <c r="BQ39" s="27">
        <v>0</v>
      </c>
      <c r="BR39" s="27">
        <v>0</v>
      </c>
      <c r="BS39" s="27">
        <v>0</v>
      </c>
      <c r="BT39" s="27">
        <v>0</v>
      </c>
      <c r="BU39" s="27">
        <v>0</v>
      </c>
      <c r="BV39" s="27">
        <v>0</v>
      </c>
      <c r="BW39" s="27">
        <v>0</v>
      </c>
      <c r="BX39" s="27">
        <v>0</v>
      </c>
      <c r="BY39" s="214">
        <f t="shared" si="5"/>
        <v>0</v>
      </c>
      <c r="BZ39" s="224">
        <v>0</v>
      </c>
      <c r="CA39" s="27">
        <v>0</v>
      </c>
      <c r="CB39" s="27">
        <v>0</v>
      </c>
      <c r="CC39" s="27">
        <v>0</v>
      </c>
      <c r="CD39" s="27">
        <v>0</v>
      </c>
      <c r="CE39" s="27">
        <v>7.4086896600000003</v>
      </c>
      <c r="CF39" s="27">
        <v>13.812849120000001</v>
      </c>
      <c r="CG39" s="27">
        <v>12.309742789999998</v>
      </c>
      <c r="CH39" s="27">
        <v>14.901208910000006</v>
      </c>
      <c r="CI39" s="27">
        <v>11.703287619999999</v>
      </c>
      <c r="CJ39" s="27">
        <v>13.069322100000004</v>
      </c>
      <c r="CK39" s="27">
        <v>22.549048459999998</v>
      </c>
      <c r="CL39" s="214">
        <f t="shared" si="6"/>
        <v>95.754148660000013</v>
      </c>
      <c r="CM39" s="27">
        <v>15.428763700000005</v>
      </c>
      <c r="CN39" s="27">
        <v>14.58774214</v>
      </c>
      <c r="CO39" s="27">
        <v>17.149482719999995</v>
      </c>
      <c r="CP39" s="27">
        <v>14.344947949999991</v>
      </c>
      <c r="CQ39" s="27">
        <v>17.496004129999999</v>
      </c>
      <c r="CR39" s="27">
        <v>16.719840539999996</v>
      </c>
      <c r="CS39" s="27">
        <v>16.573247620000004</v>
      </c>
      <c r="CT39" s="27">
        <v>19.172432150000006</v>
      </c>
      <c r="CU39" s="27">
        <v>18.044580679999996</v>
      </c>
      <c r="CV39" s="27">
        <v>16.286912150000006</v>
      </c>
      <c r="CW39" s="27">
        <v>20.225747289999997</v>
      </c>
      <c r="CX39" s="27">
        <v>24.883643410000001</v>
      </c>
      <c r="CY39" s="214">
        <f t="shared" si="7"/>
        <v>210.91334447999998</v>
      </c>
      <c r="CZ39" s="27">
        <v>21.021840609999998</v>
      </c>
      <c r="DA39" s="27">
        <v>16.322594670000001</v>
      </c>
      <c r="DB39" s="27">
        <v>22.663209669999997</v>
      </c>
      <c r="DC39" s="27">
        <v>17.129031120000008</v>
      </c>
      <c r="DD39" s="27">
        <v>21.756283789999998</v>
      </c>
      <c r="DE39" s="27">
        <v>21.302463470000003</v>
      </c>
      <c r="DF39" s="27">
        <v>19.24153913000001</v>
      </c>
      <c r="DG39" s="27">
        <v>23.872336050000001</v>
      </c>
      <c r="DH39" s="27">
        <v>20.79656645</v>
      </c>
      <c r="DI39" s="27">
        <v>23.252199469999997</v>
      </c>
      <c r="DJ39" s="27">
        <v>24.334096060000004</v>
      </c>
      <c r="DK39" s="27">
        <v>32.222458640000006</v>
      </c>
      <c r="DL39" s="214">
        <f t="shared" si="8"/>
        <v>263.91461913000001</v>
      </c>
      <c r="DM39" s="27">
        <v>26.711702650000007</v>
      </c>
      <c r="DN39" s="27">
        <v>23.196745169999993</v>
      </c>
      <c r="DO39" s="27">
        <v>26.751750229999995</v>
      </c>
      <c r="DP39" s="27">
        <v>25.763867250000001</v>
      </c>
      <c r="DQ39" s="27">
        <v>30.646956269999997</v>
      </c>
      <c r="DR39" s="27">
        <v>28.72469606000001</v>
      </c>
      <c r="DS39" s="27">
        <v>30.848043379999996</v>
      </c>
      <c r="DT39" s="27">
        <v>32.838109590000002</v>
      </c>
      <c r="DU39" s="27">
        <v>30.916119499999997</v>
      </c>
      <c r="DV39" s="27">
        <v>34.083024429999995</v>
      </c>
      <c r="DW39" s="27">
        <v>31.824940660000003</v>
      </c>
      <c r="DX39" s="27">
        <v>42.817628469999995</v>
      </c>
      <c r="DY39" s="224">
        <v>42.042987119999985</v>
      </c>
      <c r="DZ39" s="27">
        <v>34.438320109999999</v>
      </c>
      <c r="EA39" s="27"/>
      <c r="EC39" s="113" t="s">
        <v>265</v>
      </c>
      <c r="EE39" s="113"/>
      <c r="EF39" s="113"/>
      <c r="EG39" s="113"/>
      <c r="EH39" s="113"/>
      <c r="EI39" s="113"/>
      <c r="EJ39" s="113"/>
      <c r="EK39" s="113"/>
      <c r="EL39" s="113"/>
      <c r="EM39" s="113"/>
      <c r="EN39" s="113"/>
      <c r="EO39" s="113"/>
      <c r="EP39" s="113"/>
      <c r="EQ39" s="113"/>
      <c r="ER39" s="113"/>
      <c r="ES39" s="113"/>
      <c r="ET39" s="113"/>
      <c r="EU39" s="113"/>
      <c r="EV39" s="113"/>
    </row>
    <row r="40" spans="1:152" ht="20.100000000000001" customHeight="1" x14ac:dyDescent="0.25">
      <c r="A40" s="269"/>
      <c r="B40" s="206" t="s">
        <v>109</v>
      </c>
      <c r="C40" s="207" t="s">
        <v>110</v>
      </c>
      <c r="D40" s="219">
        <v>0</v>
      </c>
      <c r="E40" s="219">
        <v>0</v>
      </c>
      <c r="F40" s="219">
        <v>0</v>
      </c>
      <c r="G40" s="219">
        <v>0</v>
      </c>
      <c r="H40" s="219">
        <v>0</v>
      </c>
      <c r="I40" s="219">
        <v>0</v>
      </c>
      <c r="J40" s="219">
        <v>0</v>
      </c>
      <c r="K40" s="219">
        <v>0</v>
      </c>
      <c r="L40" s="219">
        <v>0</v>
      </c>
      <c r="M40" s="220">
        <v>0</v>
      </c>
      <c r="N40" s="220">
        <v>0</v>
      </c>
      <c r="O40" s="220">
        <v>0</v>
      </c>
      <c r="P40" s="219">
        <v>0</v>
      </c>
      <c r="Q40" s="219">
        <v>0</v>
      </c>
      <c r="R40" s="219">
        <v>0</v>
      </c>
      <c r="S40" s="219">
        <v>0</v>
      </c>
      <c r="T40" s="219">
        <v>0</v>
      </c>
      <c r="U40" s="219">
        <v>0</v>
      </c>
      <c r="V40" s="219">
        <v>0</v>
      </c>
      <c r="W40" s="219">
        <v>0</v>
      </c>
      <c r="X40" s="219">
        <v>0</v>
      </c>
      <c r="Y40" s="220">
        <v>0</v>
      </c>
      <c r="Z40" s="220">
        <v>0</v>
      </c>
      <c r="AA40" s="220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7">
        <v>0</v>
      </c>
      <c r="AN40" s="224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24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7">
        <v>0</v>
      </c>
      <c r="BG40" s="27">
        <v>0</v>
      </c>
      <c r="BH40" s="27">
        <v>0</v>
      </c>
      <c r="BI40" s="27">
        <v>0</v>
      </c>
      <c r="BJ40" s="27">
        <v>0</v>
      </c>
      <c r="BK40" s="27">
        <v>0</v>
      </c>
      <c r="BL40" s="214">
        <f t="shared" si="4"/>
        <v>0</v>
      </c>
      <c r="BM40" s="27">
        <v>0</v>
      </c>
      <c r="BN40" s="27">
        <v>0</v>
      </c>
      <c r="BO40" s="27">
        <v>0</v>
      </c>
      <c r="BP40" s="27">
        <v>0</v>
      </c>
      <c r="BQ40" s="27">
        <v>0</v>
      </c>
      <c r="BR40" s="27">
        <v>0</v>
      </c>
      <c r="BS40" s="27">
        <v>0</v>
      </c>
      <c r="BT40" s="27">
        <v>0</v>
      </c>
      <c r="BU40" s="27">
        <v>0</v>
      </c>
      <c r="BV40" s="27">
        <v>0</v>
      </c>
      <c r="BW40" s="27">
        <v>0</v>
      </c>
      <c r="BX40" s="27">
        <v>0</v>
      </c>
      <c r="BY40" s="214">
        <f t="shared" si="5"/>
        <v>0</v>
      </c>
      <c r="BZ40" s="224">
        <v>0</v>
      </c>
      <c r="CA40" s="27">
        <v>0</v>
      </c>
      <c r="CB40" s="27">
        <v>0</v>
      </c>
      <c r="CC40" s="27">
        <v>0</v>
      </c>
      <c r="CD40" s="27">
        <v>0</v>
      </c>
      <c r="CE40" s="27">
        <v>0</v>
      </c>
      <c r="CF40" s="27">
        <v>0</v>
      </c>
      <c r="CG40" s="27">
        <v>0</v>
      </c>
      <c r="CH40" s="27">
        <v>5.9108999999999993E-3</v>
      </c>
      <c r="CI40" s="27">
        <v>1.0372030000000001E-2</v>
      </c>
      <c r="CJ40" s="27">
        <v>0.82456543000000004</v>
      </c>
      <c r="CK40" s="27">
        <v>4.7026405000000002</v>
      </c>
      <c r="CL40" s="214">
        <f t="shared" si="6"/>
        <v>5.5434888600000001</v>
      </c>
      <c r="CM40" s="27">
        <v>1.1330127700000001</v>
      </c>
      <c r="CN40" s="27">
        <v>0.94301565999999992</v>
      </c>
      <c r="CO40" s="27">
        <v>7.7884289999999995E-2</v>
      </c>
      <c r="CP40" s="27">
        <v>0.18749341</v>
      </c>
      <c r="CQ40" s="27">
        <v>0.66496054999999998</v>
      </c>
      <c r="CR40" s="27">
        <v>4.8728399999999998E-2</v>
      </c>
      <c r="CS40" s="27">
        <v>0.30720343</v>
      </c>
      <c r="CT40" s="27">
        <v>0.21494262</v>
      </c>
      <c r="CU40" s="27">
        <v>1.8157169999999997E-2</v>
      </c>
      <c r="CV40" s="27">
        <v>2.1125729499999997</v>
      </c>
      <c r="CW40" s="27">
        <v>1.2371802299999999</v>
      </c>
      <c r="CX40" s="27">
        <v>2.4380540399999999</v>
      </c>
      <c r="CY40" s="214">
        <f t="shared" si="7"/>
        <v>9.3832055200000006</v>
      </c>
      <c r="CZ40" s="27">
        <v>1.0984736899999998</v>
      </c>
      <c r="DA40" s="27">
        <v>0.20162533000000002</v>
      </c>
      <c r="DB40" s="27">
        <v>0.86063864000000001</v>
      </c>
      <c r="DC40" s="27">
        <v>0</v>
      </c>
      <c r="DD40" s="27">
        <v>0.9</v>
      </c>
      <c r="DE40" s="27">
        <v>0.11700000000000001</v>
      </c>
      <c r="DF40" s="27">
        <v>0.61740882999999991</v>
      </c>
      <c r="DG40" s="27">
        <v>2.82621441</v>
      </c>
      <c r="DH40" s="27">
        <v>0.64344988999999997</v>
      </c>
      <c r="DI40" s="27">
        <v>1.56003347</v>
      </c>
      <c r="DJ40" s="27">
        <v>3.22126351</v>
      </c>
      <c r="DK40" s="27">
        <v>4.66766959</v>
      </c>
      <c r="DL40" s="214">
        <f t="shared" si="8"/>
        <v>16.713777359999998</v>
      </c>
      <c r="DM40" s="27">
        <v>3.1701904999999999</v>
      </c>
      <c r="DN40" s="27">
        <v>2.6840944900000001</v>
      </c>
      <c r="DO40" s="27">
        <v>2.3410274900000001</v>
      </c>
      <c r="DP40" s="27">
        <v>2.3732663399999998</v>
      </c>
      <c r="DQ40" s="27">
        <v>1.81801272</v>
      </c>
      <c r="DR40" s="27">
        <v>1.0891510200000001</v>
      </c>
      <c r="DS40" s="27">
        <v>2.02780878</v>
      </c>
      <c r="DT40" s="27">
        <v>3.7369293099999998</v>
      </c>
      <c r="DU40" s="27">
        <v>5.0655742400000001</v>
      </c>
      <c r="DV40" s="27">
        <v>3.15847605</v>
      </c>
      <c r="DW40" s="27">
        <v>4.7554949899999999</v>
      </c>
      <c r="DX40" s="27">
        <v>9.355342460000001</v>
      </c>
      <c r="DY40" s="224">
        <v>3.8497873500000002</v>
      </c>
      <c r="DZ40" s="27">
        <v>3.3680951299999999</v>
      </c>
      <c r="EA40" s="27"/>
      <c r="EC40" s="113" t="s">
        <v>265</v>
      </c>
      <c r="EE40" s="113"/>
      <c r="EF40" s="113"/>
      <c r="EG40" s="113"/>
      <c r="EH40" s="113"/>
      <c r="EI40" s="113"/>
      <c r="EJ40" s="113"/>
      <c r="EK40" s="113"/>
      <c r="EL40" s="113"/>
      <c r="EM40" s="113"/>
      <c r="EN40" s="113"/>
      <c r="EO40" s="113"/>
      <c r="EP40" s="113"/>
      <c r="EQ40" s="113"/>
      <c r="ER40" s="113"/>
      <c r="ES40" s="113"/>
      <c r="ET40" s="113"/>
      <c r="EU40" s="113"/>
      <c r="EV40" s="113"/>
    </row>
    <row r="41" spans="1:152" ht="20.100000000000001" customHeight="1" x14ac:dyDescent="0.25">
      <c r="A41" s="269"/>
      <c r="B41" s="206" t="s">
        <v>244</v>
      </c>
      <c r="C41" s="207" t="s">
        <v>249</v>
      </c>
      <c r="D41" s="219"/>
      <c r="E41" s="219"/>
      <c r="F41" s="219"/>
      <c r="G41" s="219"/>
      <c r="H41" s="219"/>
      <c r="I41" s="219"/>
      <c r="J41" s="219"/>
      <c r="K41" s="219"/>
      <c r="L41" s="219"/>
      <c r="M41" s="220"/>
      <c r="N41" s="220"/>
      <c r="O41" s="220"/>
      <c r="P41" s="219"/>
      <c r="Q41" s="219"/>
      <c r="R41" s="219"/>
      <c r="S41" s="219"/>
      <c r="T41" s="219"/>
      <c r="U41" s="219"/>
      <c r="V41" s="219"/>
      <c r="W41" s="219"/>
      <c r="X41" s="219"/>
      <c r="Y41" s="220"/>
      <c r="Z41" s="220"/>
      <c r="AA41" s="220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24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24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14">
        <f t="shared" si="4"/>
        <v>0</v>
      </c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14">
        <f t="shared" si="5"/>
        <v>0</v>
      </c>
      <c r="BZ41" s="224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14">
        <f t="shared" si="6"/>
        <v>0</v>
      </c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14">
        <f t="shared" si="7"/>
        <v>0</v>
      </c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14">
        <f t="shared" si="8"/>
        <v>0</v>
      </c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24">
        <v>1.9617766500000002</v>
      </c>
      <c r="DZ41" s="27">
        <v>2.3386750899999997</v>
      </c>
      <c r="EA41" s="27"/>
      <c r="EC41" s="113" t="s">
        <v>265</v>
      </c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</row>
    <row r="42" spans="1:152" ht="20.100000000000001" customHeight="1" x14ac:dyDescent="0.25">
      <c r="A42" s="269"/>
      <c r="B42" s="206" t="s">
        <v>245</v>
      </c>
      <c r="C42" s="207" t="s">
        <v>250</v>
      </c>
      <c r="D42" s="219"/>
      <c r="E42" s="219"/>
      <c r="F42" s="219"/>
      <c r="G42" s="219"/>
      <c r="H42" s="219"/>
      <c r="I42" s="219"/>
      <c r="J42" s="219"/>
      <c r="K42" s="219"/>
      <c r="L42" s="219"/>
      <c r="M42" s="220"/>
      <c r="N42" s="220"/>
      <c r="O42" s="220"/>
      <c r="P42" s="219"/>
      <c r="Q42" s="219"/>
      <c r="R42" s="219"/>
      <c r="S42" s="219"/>
      <c r="T42" s="219"/>
      <c r="U42" s="219"/>
      <c r="V42" s="219"/>
      <c r="W42" s="219"/>
      <c r="X42" s="219"/>
      <c r="Y42" s="220"/>
      <c r="Z42" s="220"/>
      <c r="AA42" s="220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24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24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14">
        <f t="shared" si="4"/>
        <v>0</v>
      </c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14">
        <f t="shared" si="5"/>
        <v>0</v>
      </c>
      <c r="BZ42" s="224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14">
        <f t="shared" si="6"/>
        <v>0</v>
      </c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14">
        <f t="shared" si="7"/>
        <v>0</v>
      </c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14">
        <f t="shared" si="8"/>
        <v>0</v>
      </c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24">
        <v>6.6E-3</v>
      </c>
      <c r="DZ42" s="27">
        <v>1.274052</v>
      </c>
      <c r="EA42" s="27"/>
      <c r="EC42" s="113" t="s">
        <v>265</v>
      </c>
      <c r="EE42" s="113"/>
      <c r="EF42" s="113"/>
      <c r="EG42" s="113"/>
      <c r="EH42" s="113"/>
      <c r="EI42" s="113"/>
      <c r="EJ42" s="113"/>
      <c r="EK42" s="113"/>
      <c r="EL42" s="113"/>
      <c r="EM42" s="113"/>
      <c r="EN42" s="113"/>
      <c r="EO42" s="113"/>
      <c r="EP42" s="113"/>
      <c r="EQ42" s="113"/>
      <c r="ER42" s="113"/>
      <c r="ES42" s="113"/>
      <c r="ET42" s="113"/>
      <c r="EU42" s="113"/>
      <c r="EV42" s="113"/>
    </row>
    <row r="43" spans="1:152" ht="20.100000000000001" customHeight="1" x14ac:dyDescent="0.25">
      <c r="A43" s="269"/>
      <c r="B43" s="206" t="s">
        <v>236</v>
      </c>
      <c r="C43" s="53" t="s">
        <v>237</v>
      </c>
      <c r="D43" s="219">
        <v>0</v>
      </c>
      <c r="E43" s="219">
        <v>0</v>
      </c>
      <c r="F43" s="219">
        <v>0</v>
      </c>
      <c r="G43" s="219">
        <v>0</v>
      </c>
      <c r="H43" s="219">
        <v>0</v>
      </c>
      <c r="I43" s="219">
        <v>0</v>
      </c>
      <c r="J43" s="219">
        <v>0</v>
      </c>
      <c r="K43" s="219">
        <v>0</v>
      </c>
      <c r="L43" s="219">
        <v>0</v>
      </c>
      <c r="M43" s="220">
        <v>0</v>
      </c>
      <c r="N43" s="220">
        <v>0</v>
      </c>
      <c r="O43" s="220">
        <v>0</v>
      </c>
      <c r="P43" s="219">
        <v>0</v>
      </c>
      <c r="Q43" s="219">
        <v>0</v>
      </c>
      <c r="R43" s="219">
        <v>0</v>
      </c>
      <c r="S43" s="219">
        <v>0</v>
      </c>
      <c r="T43" s="219">
        <v>0</v>
      </c>
      <c r="U43" s="219">
        <v>0</v>
      </c>
      <c r="V43" s="219">
        <v>0</v>
      </c>
      <c r="W43" s="219">
        <v>0</v>
      </c>
      <c r="X43" s="219">
        <v>0</v>
      </c>
      <c r="Y43" s="220">
        <v>0</v>
      </c>
      <c r="Z43" s="220">
        <v>0</v>
      </c>
      <c r="AA43" s="220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24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24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14">
        <f t="shared" si="4"/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27">
        <v>0</v>
      </c>
      <c r="BT43" s="27">
        <v>0</v>
      </c>
      <c r="BU43" s="27">
        <v>0</v>
      </c>
      <c r="BV43" s="27">
        <v>0</v>
      </c>
      <c r="BW43" s="27">
        <v>0</v>
      </c>
      <c r="BX43" s="27">
        <v>0</v>
      </c>
      <c r="BY43" s="214">
        <f t="shared" si="5"/>
        <v>0</v>
      </c>
      <c r="BZ43" s="224">
        <v>0</v>
      </c>
      <c r="CA43" s="27">
        <v>0</v>
      </c>
      <c r="CB43" s="27">
        <v>0</v>
      </c>
      <c r="CC43" s="27">
        <v>0</v>
      </c>
      <c r="CD43" s="27">
        <v>0</v>
      </c>
      <c r="CE43" s="27">
        <v>0</v>
      </c>
      <c r="CF43" s="27">
        <v>0</v>
      </c>
      <c r="CG43" s="27">
        <v>0</v>
      </c>
      <c r="CH43" s="27">
        <v>0</v>
      </c>
      <c r="CI43" s="27">
        <v>0</v>
      </c>
      <c r="CJ43" s="27">
        <v>0</v>
      </c>
      <c r="CK43" s="27">
        <v>0</v>
      </c>
      <c r="CL43" s="214">
        <f t="shared" si="6"/>
        <v>0</v>
      </c>
      <c r="CM43" s="27">
        <v>0</v>
      </c>
      <c r="CN43" s="27">
        <v>0</v>
      </c>
      <c r="CO43" s="27">
        <v>0</v>
      </c>
      <c r="CP43" s="27">
        <v>0</v>
      </c>
      <c r="CQ43" s="27">
        <v>0</v>
      </c>
      <c r="CR43" s="27">
        <v>0</v>
      </c>
      <c r="CS43" s="27">
        <v>0</v>
      </c>
      <c r="CT43" s="27">
        <v>0</v>
      </c>
      <c r="CU43" s="27">
        <v>0</v>
      </c>
      <c r="CV43" s="27">
        <v>0</v>
      </c>
      <c r="CW43" s="27">
        <v>0</v>
      </c>
      <c r="CX43" s="27">
        <v>0</v>
      </c>
      <c r="CY43" s="214">
        <f t="shared" si="7"/>
        <v>0</v>
      </c>
      <c r="CZ43" s="27">
        <v>0</v>
      </c>
      <c r="DA43" s="27">
        <v>0</v>
      </c>
      <c r="DB43" s="27">
        <v>0</v>
      </c>
      <c r="DC43" s="27">
        <v>0</v>
      </c>
      <c r="DD43" s="27">
        <v>0</v>
      </c>
      <c r="DE43" s="27">
        <v>0</v>
      </c>
      <c r="DF43" s="27">
        <v>0</v>
      </c>
      <c r="DG43" s="27">
        <v>0</v>
      </c>
      <c r="DH43" s="27">
        <v>0</v>
      </c>
      <c r="DI43" s="27">
        <v>0</v>
      </c>
      <c r="DJ43" s="27">
        <v>0</v>
      </c>
      <c r="DK43" s="27">
        <v>0</v>
      </c>
      <c r="DL43" s="214">
        <f t="shared" si="8"/>
        <v>0</v>
      </c>
      <c r="DM43" s="27">
        <v>0</v>
      </c>
      <c r="DN43" s="27">
        <v>0</v>
      </c>
      <c r="DO43" s="27">
        <v>0</v>
      </c>
      <c r="DP43" s="27">
        <v>0</v>
      </c>
      <c r="DQ43" s="27">
        <v>0</v>
      </c>
      <c r="DR43" s="27">
        <v>0</v>
      </c>
      <c r="DS43" s="27">
        <v>0.38810809999999996</v>
      </c>
      <c r="DT43" s="27">
        <v>10.10980988</v>
      </c>
      <c r="DU43" s="27">
        <v>0.33531206000000002</v>
      </c>
      <c r="DV43" s="27">
        <v>9.9008247299999983</v>
      </c>
      <c r="DW43" s="27">
        <v>12.709505419999999</v>
      </c>
      <c r="DX43" s="27">
        <v>10.264011759999999</v>
      </c>
      <c r="DY43" s="224">
        <v>11.061779339999998</v>
      </c>
      <c r="DZ43" s="27">
        <v>15.590130500000001</v>
      </c>
      <c r="EA43" s="27"/>
      <c r="EC43" s="113" t="s">
        <v>265</v>
      </c>
      <c r="EE43" s="113"/>
      <c r="EF43" s="113"/>
      <c r="EG43" s="113"/>
      <c r="EH43" s="113"/>
      <c r="EI43" s="113"/>
      <c r="EJ43" s="113"/>
      <c r="EK43" s="113"/>
      <c r="EL43" s="113"/>
      <c r="EM43" s="113"/>
      <c r="EN43" s="113"/>
      <c r="EO43" s="113"/>
      <c r="EP43" s="113"/>
      <c r="EQ43" s="113"/>
      <c r="ER43" s="113"/>
      <c r="ES43" s="113"/>
      <c r="ET43" s="113"/>
      <c r="EU43" s="113"/>
      <c r="EV43" s="113"/>
    </row>
    <row r="44" spans="1:152" ht="20.100000000000001" customHeight="1" x14ac:dyDescent="0.25">
      <c r="A44" s="269"/>
      <c r="B44" s="206" t="s">
        <v>246</v>
      </c>
      <c r="C44" s="53" t="s">
        <v>251</v>
      </c>
      <c r="D44" s="219"/>
      <c r="E44" s="219"/>
      <c r="F44" s="219"/>
      <c r="G44" s="219"/>
      <c r="H44" s="219"/>
      <c r="I44" s="219"/>
      <c r="J44" s="219"/>
      <c r="K44" s="219"/>
      <c r="L44" s="219"/>
      <c r="M44" s="220"/>
      <c r="N44" s="220"/>
      <c r="O44" s="220"/>
      <c r="P44" s="219"/>
      <c r="Q44" s="219"/>
      <c r="R44" s="219"/>
      <c r="S44" s="219"/>
      <c r="T44" s="219"/>
      <c r="U44" s="219"/>
      <c r="V44" s="219"/>
      <c r="W44" s="219"/>
      <c r="X44" s="219"/>
      <c r="Y44" s="220"/>
      <c r="Z44" s="220"/>
      <c r="AA44" s="220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24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24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14">
        <f t="shared" si="4"/>
        <v>0</v>
      </c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14">
        <f t="shared" si="5"/>
        <v>0</v>
      </c>
      <c r="BZ44" s="224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14">
        <f t="shared" si="6"/>
        <v>0</v>
      </c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14">
        <f t="shared" si="7"/>
        <v>0</v>
      </c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14">
        <f t="shared" si="8"/>
        <v>0</v>
      </c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24">
        <v>4.0000000000000003E-7</v>
      </c>
      <c r="DZ44" s="27">
        <v>0</v>
      </c>
      <c r="EA44" s="27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</row>
    <row r="45" spans="1:152" ht="20.100000000000001" customHeight="1" x14ac:dyDescent="0.25">
      <c r="A45" s="269"/>
      <c r="B45" s="206" t="s">
        <v>118</v>
      </c>
      <c r="C45" s="207" t="s">
        <v>122</v>
      </c>
      <c r="D45" s="219">
        <v>0</v>
      </c>
      <c r="E45" s="219">
        <v>0</v>
      </c>
      <c r="F45" s="219">
        <v>0</v>
      </c>
      <c r="G45" s="219">
        <v>0</v>
      </c>
      <c r="H45" s="219">
        <v>0</v>
      </c>
      <c r="I45" s="219">
        <v>0</v>
      </c>
      <c r="J45" s="219">
        <v>0</v>
      </c>
      <c r="K45" s="219">
        <v>0</v>
      </c>
      <c r="L45" s="219">
        <v>0</v>
      </c>
      <c r="M45" s="219">
        <v>0</v>
      </c>
      <c r="N45" s="219">
        <v>0</v>
      </c>
      <c r="O45" s="220">
        <v>0</v>
      </c>
      <c r="P45" s="219">
        <v>0</v>
      </c>
      <c r="Q45" s="219">
        <v>0</v>
      </c>
      <c r="R45" s="219">
        <v>0</v>
      </c>
      <c r="S45" s="219">
        <v>0</v>
      </c>
      <c r="T45" s="219">
        <v>0</v>
      </c>
      <c r="U45" s="219">
        <v>0</v>
      </c>
      <c r="V45" s="219">
        <v>0</v>
      </c>
      <c r="W45" s="219">
        <v>0</v>
      </c>
      <c r="X45" s="219">
        <v>0</v>
      </c>
      <c r="Y45" s="219">
        <v>0</v>
      </c>
      <c r="Z45" s="219">
        <v>0</v>
      </c>
      <c r="AA45" s="220">
        <v>0</v>
      </c>
      <c r="AB45" s="27">
        <v>0</v>
      </c>
      <c r="AC45" s="27">
        <v>0</v>
      </c>
      <c r="AD45" s="27">
        <v>0</v>
      </c>
      <c r="AE45" s="27">
        <v>0</v>
      </c>
      <c r="AF45" s="27">
        <v>0</v>
      </c>
      <c r="AG45" s="27">
        <v>0</v>
      </c>
      <c r="AH45" s="27">
        <v>0</v>
      </c>
      <c r="AI45" s="27">
        <v>0</v>
      </c>
      <c r="AJ45" s="27">
        <v>0</v>
      </c>
      <c r="AK45" s="27">
        <v>0</v>
      </c>
      <c r="AL45" s="27">
        <v>0</v>
      </c>
      <c r="AM45" s="27">
        <v>0</v>
      </c>
      <c r="AN45" s="224">
        <v>0</v>
      </c>
      <c r="AO45" s="27">
        <v>0</v>
      </c>
      <c r="AP45" s="27">
        <v>0</v>
      </c>
      <c r="AQ45" s="27">
        <v>0</v>
      </c>
      <c r="AR45" s="27">
        <v>0</v>
      </c>
      <c r="AS45" s="27">
        <v>0</v>
      </c>
      <c r="AT45" s="27">
        <v>0</v>
      </c>
      <c r="AU45" s="27">
        <v>0</v>
      </c>
      <c r="AV45" s="27">
        <v>0</v>
      </c>
      <c r="AW45" s="27">
        <v>0</v>
      </c>
      <c r="AX45" s="27">
        <v>0</v>
      </c>
      <c r="AY45" s="27">
        <v>0</v>
      </c>
      <c r="AZ45" s="224">
        <v>0</v>
      </c>
      <c r="BA45" s="27">
        <v>0</v>
      </c>
      <c r="BB45" s="27">
        <v>0</v>
      </c>
      <c r="BC45" s="27">
        <v>0</v>
      </c>
      <c r="BD45" s="27">
        <v>0</v>
      </c>
      <c r="BE45" s="27">
        <v>0</v>
      </c>
      <c r="BF45" s="27">
        <v>0</v>
      </c>
      <c r="BG45" s="27">
        <v>0</v>
      </c>
      <c r="BH45" s="27">
        <v>0</v>
      </c>
      <c r="BI45" s="27">
        <v>0</v>
      </c>
      <c r="BJ45" s="27">
        <v>0</v>
      </c>
      <c r="BK45" s="27">
        <v>0</v>
      </c>
      <c r="BL45" s="214">
        <f t="shared" si="4"/>
        <v>0</v>
      </c>
      <c r="BM45" s="27">
        <v>0</v>
      </c>
      <c r="BN45" s="27">
        <v>0</v>
      </c>
      <c r="BO45" s="27">
        <v>0</v>
      </c>
      <c r="BP45" s="27">
        <v>0</v>
      </c>
      <c r="BQ45" s="27">
        <v>0</v>
      </c>
      <c r="BR45" s="27">
        <v>0</v>
      </c>
      <c r="BS45" s="27">
        <v>0</v>
      </c>
      <c r="BT45" s="27">
        <v>0</v>
      </c>
      <c r="BU45" s="27">
        <v>0</v>
      </c>
      <c r="BV45" s="27">
        <v>0</v>
      </c>
      <c r="BW45" s="27">
        <v>0</v>
      </c>
      <c r="BX45" s="27">
        <v>0</v>
      </c>
      <c r="BY45" s="214">
        <f t="shared" si="5"/>
        <v>0</v>
      </c>
      <c r="BZ45" s="224">
        <v>0</v>
      </c>
      <c r="CA45" s="27">
        <v>0</v>
      </c>
      <c r="CB45" s="27">
        <v>0</v>
      </c>
      <c r="CC45" s="27">
        <v>0</v>
      </c>
      <c r="CD45" s="27">
        <v>0</v>
      </c>
      <c r="CE45" s="27">
        <v>0</v>
      </c>
      <c r="CF45" s="27">
        <v>0</v>
      </c>
      <c r="CG45" s="27">
        <v>0</v>
      </c>
      <c r="CH45" s="27">
        <v>0</v>
      </c>
      <c r="CI45" s="27">
        <v>0</v>
      </c>
      <c r="CJ45" s="27">
        <v>0</v>
      </c>
      <c r="CK45" s="27">
        <v>0</v>
      </c>
      <c r="CL45" s="214">
        <f t="shared" si="6"/>
        <v>0</v>
      </c>
      <c r="CM45" s="27">
        <v>0</v>
      </c>
      <c r="CN45" s="27">
        <v>3.3049999999999997E-5</v>
      </c>
      <c r="CO45" s="27">
        <v>0</v>
      </c>
      <c r="CP45" s="27">
        <v>0</v>
      </c>
      <c r="CQ45" s="27">
        <v>181.16898612000003</v>
      </c>
      <c r="CR45" s="27">
        <v>457.92602576999991</v>
      </c>
      <c r="CS45" s="27">
        <v>35.749728459999993</v>
      </c>
      <c r="CT45" s="27">
        <v>0.79250471999999994</v>
      </c>
      <c r="CU45" s="27">
        <v>0</v>
      </c>
      <c r="CV45" s="27">
        <v>0</v>
      </c>
      <c r="CW45" s="27">
        <v>0</v>
      </c>
      <c r="CX45" s="27">
        <v>0</v>
      </c>
      <c r="CY45" s="214">
        <f t="shared" si="7"/>
        <v>675.63727812000002</v>
      </c>
      <c r="CZ45" s="27">
        <v>0</v>
      </c>
      <c r="DA45" s="27">
        <v>0</v>
      </c>
      <c r="DB45" s="27">
        <v>0</v>
      </c>
      <c r="DC45" s="27">
        <v>0</v>
      </c>
      <c r="DD45" s="27">
        <v>0</v>
      </c>
      <c r="DE45" s="27">
        <v>0</v>
      </c>
      <c r="DF45" s="27">
        <v>0</v>
      </c>
      <c r="DG45" s="27">
        <v>0</v>
      </c>
      <c r="DH45" s="27">
        <v>11.825160910000001</v>
      </c>
      <c r="DI45" s="27">
        <v>15.48876448</v>
      </c>
      <c r="DJ45" s="27">
        <v>16.142555179999999</v>
      </c>
      <c r="DK45" s="27">
        <v>20.101102419999997</v>
      </c>
      <c r="DL45" s="214">
        <f t="shared" si="8"/>
        <v>63.557582989999993</v>
      </c>
      <c r="DM45" s="27">
        <v>16.216814969999998</v>
      </c>
      <c r="DN45" s="27">
        <v>13.95983777</v>
      </c>
      <c r="DO45" s="27">
        <v>14.030427260000002</v>
      </c>
      <c r="DP45" s="27">
        <v>15.490148529999999</v>
      </c>
      <c r="DQ45" s="27">
        <v>15.151092550000001</v>
      </c>
      <c r="DR45" s="27">
        <v>17.02865637</v>
      </c>
      <c r="DS45" s="27">
        <v>16.001170420000001</v>
      </c>
      <c r="DT45" s="27">
        <v>14.0402895</v>
      </c>
      <c r="DU45" s="27">
        <v>16.420753449999999</v>
      </c>
      <c r="DV45" s="27">
        <v>16.778846880000003</v>
      </c>
      <c r="DW45" s="27">
        <v>16.293339580000001</v>
      </c>
      <c r="DX45" s="27">
        <v>17.944119019999999</v>
      </c>
      <c r="DY45" s="224">
        <v>15.02131123</v>
      </c>
      <c r="DZ45" s="27">
        <v>14.549648619999999</v>
      </c>
      <c r="EA45" s="27"/>
      <c r="EC45" s="113" t="s">
        <v>265</v>
      </c>
      <c r="EE45" s="113"/>
      <c r="EF45" s="113"/>
      <c r="EG45" s="113"/>
      <c r="EH45" s="113"/>
      <c r="EI45" s="113"/>
      <c r="EJ45" s="113"/>
      <c r="EK45" s="113"/>
      <c r="EL45" s="113"/>
      <c r="EM45" s="113"/>
      <c r="EN45" s="113"/>
      <c r="EO45" s="113"/>
      <c r="EP45" s="113"/>
      <c r="EQ45" s="113"/>
      <c r="ER45" s="113"/>
      <c r="ES45" s="113"/>
      <c r="ET45" s="113"/>
      <c r="EU45" s="113"/>
      <c r="EV45" s="113"/>
    </row>
    <row r="46" spans="1:152" ht="20.100000000000001" customHeight="1" x14ac:dyDescent="0.25">
      <c r="A46" s="269"/>
      <c r="B46" s="206" t="s">
        <v>119</v>
      </c>
      <c r="C46" s="207" t="s">
        <v>123</v>
      </c>
      <c r="D46" s="219">
        <v>0</v>
      </c>
      <c r="E46" s="219">
        <v>0</v>
      </c>
      <c r="F46" s="219">
        <v>0</v>
      </c>
      <c r="G46" s="219">
        <v>0</v>
      </c>
      <c r="H46" s="219">
        <v>0</v>
      </c>
      <c r="I46" s="219">
        <v>0</v>
      </c>
      <c r="J46" s="219">
        <v>0</v>
      </c>
      <c r="K46" s="219">
        <v>0</v>
      </c>
      <c r="L46" s="219">
        <v>0</v>
      </c>
      <c r="M46" s="219">
        <v>0</v>
      </c>
      <c r="N46" s="219">
        <v>0</v>
      </c>
      <c r="O46" s="220">
        <v>0</v>
      </c>
      <c r="P46" s="219">
        <v>0</v>
      </c>
      <c r="Q46" s="219">
        <v>0</v>
      </c>
      <c r="R46" s="219">
        <v>0</v>
      </c>
      <c r="S46" s="219">
        <v>0</v>
      </c>
      <c r="T46" s="219">
        <v>0</v>
      </c>
      <c r="U46" s="219">
        <v>0</v>
      </c>
      <c r="V46" s="219">
        <v>0</v>
      </c>
      <c r="W46" s="219">
        <v>0</v>
      </c>
      <c r="X46" s="219">
        <v>0</v>
      </c>
      <c r="Y46" s="219">
        <v>0</v>
      </c>
      <c r="Z46" s="219">
        <v>0</v>
      </c>
      <c r="AA46" s="220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24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24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14">
        <f t="shared" si="4"/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>
        <v>0</v>
      </c>
      <c r="BT46" s="27">
        <v>0</v>
      </c>
      <c r="BU46" s="27">
        <v>0</v>
      </c>
      <c r="BV46" s="27">
        <v>0</v>
      </c>
      <c r="BW46" s="27">
        <v>0</v>
      </c>
      <c r="BX46" s="27">
        <v>0</v>
      </c>
      <c r="BY46" s="214">
        <f t="shared" si="5"/>
        <v>0</v>
      </c>
      <c r="BZ46" s="224">
        <v>0</v>
      </c>
      <c r="CA46" s="27">
        <v>0</v>
      </c>
      <c r="CB46" s="27">
        <v>0</v>
      </c>
      <c r="CC46" s="27">
        <v>0</v>
      </c>
      <c r="CD46" s="27">
        <v>0</v>
      </c>
      <c r="CE46" s="27">
        <v>0</v>
      </c>
      <c r="CF46" s="27">
        <v>0</v>
      </c>
      <c r="CG46" s="27">
        <v>0</v>
      </c>
      <c r="CH46" s="27">
        <v>0</v>
      </c>
      <c r="CI46" s="27">
        <v>0</v>
      </c>
      <c r="CJ46" s="27">
        <v>0</v>
      </c>
      <c r="CK46" s="27">
        <v>0</v>
      </c>
      <c r="CL46" s="214">
        <f t="shared" si="6"/>
        <v>0</v>
      </c>
      <c r="CM46" s="27">
        <v>0</v>
      </c>
      <c r="CN46" s="27">
        <v>117.55736586</v>
      </c>
      <c r="CO46" s="27">
        <v>333.86141876000005</v>
      </c>
      <c r="CP46" s="27">
        <v>254.61677700999999</v>
      </c>
      <c r="CQ46" s="27">
        <v>48.457586670000005</v>
      </c>
      <c r="CR46" s="27">
        <v>1632.5337847699998</v>
      </c>
      <c r="CS46" s="27">
        <v>1304.61288777</v>
      </c>
      <c r="CT46" s="27">
        <v>111.33642604000001</v>
      </c>
      <c r="CU46" s="27">
        <v>0</v>
      </c>
      <c r="CV46" s="27">
        <v>0</v>
      </c>
      <c r="CW46" s="27">
        <v>0</v>
      </c>
      <c r="CX46" s="27">
        <v>0</v>
      </c>
      <c r="CY46" s="214">
        <f t="shared" si="7"/>
        <v>3802.9762468799995</v>
      </c>
      <c r="CZ46" s="27">
        <v>0</v>
      </c>
      <c r="DA46" s="27">
        <v>0</v>
      </c>
      <c r="DB46" s="27">
        <v>0</v>
      </c>
      <c r="DC46" s="27">
        <v>0</v>
      </c>
      <c r="DD46" s="27">
        <v>0</v>
      </c>
      <c r="DE46" s="27">
        <v>0</v>
      </c>
      <c r="DF46" s="27">
        <v>0</v>
      </c>
      <c r="DG46" s="27">
        <v>0</v>
      </c>
      <c r="DH46" s="27">
        <v>0</v>
      </c>
      <c r="DI46" s="27">
        <v>0</v>
      </c>
      <c r="DJ46" s="27">
        <v>0</v>
      </c>
      <c r="DK46" s="27">
        <v>0</v>
      </c>
      <c r="DL46" s="214">
        <f t="shared" si="8"/>
        <v>0</v>
      </c>
      <c r="DM46" s="27">
        <v>0</v>
      </c>
      <c r="DN46" s="27">
        <v>0</v>
      </c>
      <c r="DO46" s="27">
        <v>0</v>
      </c>
      <c r="DP46" s="27">
        <v>0</v>
      </c>
      <c r="DQ46" s="27">
        <v>0</v>
      </c>
      <c r="DR46" s="27">
        <v>0</v>
      </c>
      <c r="DS46" s="27">
        <v>0</v>
      </c>
      <c r="DT46" s="27">
        <v>0</v>
      </c>
      <c r="DU46" s="27">
        <v>0</v>
      </c>
      <c r="DV46" s="27">
        <v>0</v>
      </c>
      <c r="DW46" s="27">
        <v>0</v>
      </c>
      <c r="DX46" s="27">
        <v>0</v>
      </c>
      <c r="DY46" s="224">
        <v>0</v>
      </c>
      <c r="DZ46" s="27">
        <v>0</v>
      </c>
      <c r="EA46" s="27"/>
      <c r="EC46" s="113" t="s">
        <v>265</v>
      </c>
      <c r="EE46" s="113"/>
      <c r="EF46" s="113"/>
      <c r="EG46" s="113"/>
      <c r="EH46" s="113"/>
      <c r="EI46" s="113"/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</row>
    <row r="47" spans="1:152" ht="20.100000000000001" customHeight="1" x14ac:dyDescent="0.25">
      <c r="A47" s="269"/>
      <c r="B47" s="206" t="s">
        <v>120</v>
      </c>
      <c r="C47" s="207" t="s">
        <v>124</v>
      </c>
      <c r="D47" s="219">
        <v>0</v>
      </c>
      <c r="E47" s="219">
        <v>0</v>
      </c>
      <c r="F47" s="219">
        <v>0</v>
      </c>
      <c r="G47" s="219">
        <v>0</v>
      </c>
      <c r="H47" s="219">
        <v>0</v>
      </c>
      <c r="I47" s="219">
        <v>0</v>
      </c>
      <c r="J47" s="219">
        <v>0</v>
      </c>
      <c r="K47" s="219">
        <v>0</v>
      </c>
      <c r="L47" s="219">
        <v>0</v>
      </c>
      <c r="M47" s="219">
        <v>0</v>
      </c>
      <c r="N47" s="219">
        <v>0</v>
      </c>
      <c r="O47" s="220">
        <v>0</v>
      </c>
      <c r="P47" s="219">
        <v>0</v>
      </c>
      <c r="Q47" s="219">
        <v>0</v>
      </c>
      <c r="R47" s="219">
        <v>0</v>
      </c>
      <c r="S47" s="219">
        <v>0</v>
      </c>
      <c r="T47" s="219">
        <v>0</v>
      </c>
      <c r="U47" s="219">
        <v>0</v>
      </c>
      <c r="V47" s="219">
        <v>0</v>
      </c>
      <c r="W47" s="219">
        <v>0</v>
      </c>
      <c r="X47" s="219">
        <v>0</v>
      </c>
      <c r="Y47" s="219">
        <v>0</v>
      </c>
      <c r="Z47" s="219">
        <v>0</v>
      </c>
      <c r="AA47" s="220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7">
        <v>0</v>
      </c>
      <c r="AN47" s="224">
        <v>0</v>
      </c>
      <c r="AO47" s="27">
        <v>0</v>
      </c>
      <c r="AP47" s="27">
        <v>0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7">
        <v>0</v>
      </c>
      <c r="AW47" s="27">
        <v>0</v>
      </c>
      <c r="AX47" s="27">
        <v>0</v>
      </c>
      <c r="AY47" s="27">
        <v>0</v>
      </c>
      <c r="AZ47" s="224">
        <v>0</v>
      </c>
      <c r="BA47" s="27">
        <v>0</v>
      </c>
      <c r="BB47" s="27">
        <v>0</v>
      </c>
      <c r="BC47" s="27">
        <v>0</v>
      </c>
      <c r="BD47" s="27">
        <v>0</v>
      </c>
      <c r="BE47" s="27">
        <v>0</v>
      </c>
      <c r="BF47" s="27">
        <v>0</v>
      </c>
      <c r="BG47" s="27">
        <v>0</v>
      </c>
      <c r="BH47" s="27">
        <v>0</v>
      </c>
      <c r="BI47" s="27">
        <v>0</v>
      </c>
      <c r="BJ47" s="27">
        <v>0</v>
      </c>
      <c r="BK47" s="27">
        <v>0</v>
      </c>
      <c r="BL47" s="214">
        <f t="shared" si="4"/>
        <v>0</v>
      </c>
      <c r="BM47" s="27">
        <v>0</v>
      </c>
      <c r="BN47" s="27">
        <v>0</v>
      </c>
      <c r="BO47" s="27">
        <v>0</v>
      </c>
      <c r="BP47" s="27">
        <v>0</v>
      </c>
      <c r="BQ47" s="27">
        <v>0</v>
      </c>
      <c r="BR47" s="27">
        <v>0</v>
      </c>
      <c r="BS47" s="27">
        <v>0</v>
      </c>
      <c r="BT47" s="27">
        <v>0</v>
      </c>
      <c r="BU47" s="27">
        <v>0</v>
      </c>
      <c r="BV47" s="27">
        <v>0</v>
      </c>
      <c r="BW47" s="27">
        <v>0</v>
      </c>
      <c r="BX47" s="27">
        <v>0</v>
      </c>
      <c r="BY47" s="214">
        <f t="shared" si="5"/>
        <v>0</v>
      </c>
      <c r="BZ47" s="224">
        <v>0</v>
      </c>
      <c r="CA47" s="27">
        <v>0</v>
      </c>
      <c r="CB47" s="27">
        <v>0</v>
      </c>
      <c r="CC47" s="27">
        <v>0</v>
      </c>
      <c r="CD47" s="27">
        <v>0</v>
      </c>
      <c r="CE47" s="27">
        <v>0</v>
      </c>
      <c r="CF47" s="27">
        <v>0</v>
      </c>
      <c r="CG47" s="27">
        <v>0</v>
      </c>
      <c r="CH47" s="27">
        <v>0</v>
      </c>
      <c r="CI47" s="27">
        <v>0</v>
      </c>
      <c r="CJ47" s="27">
        <v>0</v>
      </c>
      <c r="CK47" s="27">
        <v>0</v>
      </c>
      <c r="CL47" s="214">
        <f t="shared" si="6"/>
        <v>0</v>
      </c>
      <c r="CM47" s="27">
        <v>0</v>
      </c>
      <c r="CN47" s="27">
        <v>16.57</v>
      </c>
      <c r="CO47" s="27">
        <v>306.99990834999994</v>
      </c>
      <c r="CP47" s="27">
        <v>22.891678859999999</v>
      </c>
      <c r="CQ47" s="27">
        <v>45.896703439999996</v>
      </c>
      <c r="CR47" s="27">
        <v>504.3395281199999</v>
      </c>
      <c r="CS47" s="27">
        <v>184.11910956</v>
      </c>
      <c r="CT47" s="27">
        <v>1.8424897</v>
      </c>
      <c r="CU47" s="27">
        <v>0</v>
      </c>
      <c r="CV47" s="27">
        <v>0</v>
      </c>
      <c r="CW47" s="27">
        <v>0</v>
      </c>
      <c r="CX47" s="27">
        <v>0</v>
      </c>
      <c r="CY47" s="214">
        <f t="shared" si="7"/>
        <v>1082.6594180299999</v>
      </c>
      <c r="CZ47" s="27">
        <v>0</v>
      </c>
      <c r="DA47" s="27">
        <v>0</v>
      </c>
      <c r="DB47" s="27">
        <v>0</v>
      </c>
      <c r="DC47" s="27">
        <v>0</v>
      </c>
      <c r="DD47" s="27">
        <v>0</v>
      </c>
      <c r="DE47" s="27">
        <v>0</v>
      </c>
      <c r="DF47" s="27">
        <v>0</v>
      </c>
      <c r="DG47" s="27">
        <v>0</v>
      </c>
      <c r="DH47" s="27">
        <v>0</v>
      </c>
      <c r="DI47" s="27">
        <v>0</v>
      </c>
      <c r="DJ47" s="27">
        <v>0</v>
      </c>
      <c r="DK47" s="27">
        <v>0</v>
      </c>
      <c r="DL47" s="214">
        <f t="shared" si="8"/>
        <v>0</v>
      </c>
      <c r="DM47" s="27">
        <v>0</v>
      </c>
      <c r="DN47" s="27">
        <v>0</v>
      </c>
      <c r="DO47" s="27">
        <v>0</v>
      </c>
      <c r="DP47" s="27">
        <v>0</v>
      </c>
      <c r="DQ47" s="27">
        <v>0</v>
      </c>
      <c r="DR47" s="27">
        <v>0</v>
      </c>
      <c r="DS47" s="27">
        <v>1.4817300800000002</v>
      </c>
      <c r="DT47" s="27">
        <v>6.9728128100000006</v>
      </c>
      <c r="DU47" s="27">
        <v>1.5656959099999999</v>
      </c>
      <c r="DV47" s="27">
        <v>6.6003460499999989</v>
      </c>
      <c r="DW47" s="27">
        <v>4.2635884000000006</v>
      </c>
      <c r="DX47" s="27">
        <v>42.513296060000002</v>
      </c>
      <c r="DY47" s="224">
        <v>6.2803425300000013</v>
      </c>
      <c r="DZ47" s="27">
        <v>13.562821120000001</v>
      </c>
      <c r="EA47" s="27"/>
      <c r="EC47" s="113" t="s">
        <v>265</v>
      </c>
      <c r="EE47" s="113"/>
      <c r="EF47" s="113"/>
      <c r="EG47" s="113"/>
      <c r="EH47" s="113"/>
      <c r="EI47" s="113"/>
      <c r="EJ47" s="113"/>
      <c r="EK47" s="113"/>
      <c r="EL47" s="113"/>
      <c r="EM47" s="113"/>
      <c r="EN47" s="113"/>
      <c r="EO47" s="113"/>
      <c r="EP47" s="113"/>
      <c r="EQ47" s="113"/>
      <c r="ER47" s="113"/>
      <c r="ES47" s="113"/>
      <c r="ET47" s="113"/>
      <c r="EU47" s="113"/>
      <c r="EV47" s="113"/>
    </row>
    <row r="48" spans="1:152" ht="20.100000000000001" customHeight="1" x14ac:dyDescent="0.25">
      <c r="A48" s="269"/>
      <c r="B48" s="206" t="s">
        <v>121</v>
      </c>
      <c r="C48" s="207" t="s">
        <v>125</v>
      </c>
      <c r="D48" s="219">
        <v>0</v>
      </c>
      <c r="E48" s="219">
        <v>0</v>
      </c>
      <c r="F48" s="219">
        <v>0</v>
      </c>
      <c r="G48" s="219">
        <v>0</v>
      </c>
      <c r="H48" s="219">
        <v>0</v>
      </c>
      <c r="I48" s="219">
        <v>0</v>
      </c>
      <c r="J48" s="219">
        <v>0</v>
      </c>
      <c r="K48" s="219">
        <v>0</v>
      </c>
      <c r="L48" s="219">
        <v>0</v>
      </c>
      <c r="M48" s="219">
        <v>0</v>
      </c>
      <c r="N48" s="219">
        <v>0</v>
      </c>
      <c r="O48" s="220">
        <v>0</v>
      </c>
      <c r="P48" s="219">
        <v>0</v>
      </c>
      <c r="Q48" s="219">
        <v>0</v>
      </c>
      <c r="R48" s="219">
        <v>0</v>
      </c>
      <c r="S48" s="219">
        <v>0</v>
      </c>
      <c r="T48" s="219">
        <v>0</v>
      </c>
      <c r="U48" s="219">
        <v>0</v>
      </c>
      <c r="V48" s="219">
        <v>0</v>
      </c>
      <c r="W48" s="219">
        <v>0</v>
      </c>
      <c r="X48" s="219">
        <v>0</v>
      </c>
      <c r="Y48" s="219">
        <v>0</v>
      </c>
      <c r="Z48" s="219">
        <v>0</v>
      </c>
      <c r="AA48" s="220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7">
        <v>0</v>
      </c>
      <c r="AN48" s="224">
        <v>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7">
        <v>0</v>
      </c>
      <c r="AW48" s="27">
        <v>0</v>
      </c>
      <c r="AX48" s="27">
        <v>0</v>
      </c>
      <c r="AY48" s="27">
        <v>0</v>
      </c>
      <c r="AZ48" s="224">
        <v>0</v>
      </c>
      <c r="BA48" s="27">
        <v>0</v>
      </c>
      <c r="BB48" s="27">
        <v>0</v>
      </c>
      <c r="BC48" s="27">
        <v>0</v>
      </c>
      <c r="BD48" s="27">
        <v>0</v>
      </c>
      <c r="BE48" s="27">
        <v>0</v>
      </c>
      <c r="BF48" s="27">
        <v>0</v>
      </c>
      <c r="BG48" s="27">
        <v>0</v>
      </c>
      <c r="BH48" s="27">
        <v>0</v>
      </c>
      <c r="BI48" s="27">
        <v>0</v>
      </c>
      <c r="BJ48" s="27">
        <v>0</v>
      </c>
      <c r="BK48" s="27">
        <v>0</v>
      </c>
      <c r="BL48" s="214">
        <f t="shared" si="4"/>
        <v>0</v>
      </c>
      <c r="BM48" s="27">
        <v>0</v>
      </c>
      <c r="BN48" s="27">
        <v>0</v>
      </c>
      <c r="BO48" s="27">
        <v>0</v>
      </c>
      <c r="BP48" s="27">
        <v>0</v>
      </c>
      <c r="BQ48" s="27">
        <v>0</v>
      </c>
      <c r="BR48" s="27">
        <v>0</v>
      </c>
      <c r="BS48" s="27">
        <v>0</v>
      </c>
      <c r="BT48" s="27">
        <v>0</v>
      </c>
      <c r="BU48" s="27">
        <v>0</v>
      </c>
      <c r="BV48" s="27">
        <v>0</v>
      </c>
      <c r="BW48" s="27">
        <v>0</v>
      </c>
      <c r="BX48" s="27">
        <v>0</v>
      </c>
      <c r="BY48" s="214">
        <f t="shared" si="5"/>
        <v>0</v>
      </c>
      <c r="BZ48" s="224">
        <v>0</v>
      </c>
      <c r="CA48" s="27">
        <v>0</v>
      </c>
      <c r="CB48" s="27">
        <v>0</v>
      </c>
      <c r="CC48" s="27">
        <v>0</v>
      </c>
      <c r="CD48" s="27">
        <v>0</v>
      </c>
      <c r="CE48" s="27">
        <v>0</v>
      </c>
      <c r="CF48" s="27">
        <v>0</v>
      </c>
      <c r="CG48" s="27">
        <v>0</v>
      </c>
      <c r="CH48" s="27">
        <v>0</v>
      </c>
      <c r="CI48" s="27">
        <v>0</v>
      </c>
      <c r="CJ48" s="27">
        <v>0</v>
      </c>
      <c r="CK48" s="27">
        <v>0</v>
      </c>
      <c r="CL48" s="214">
        <f t="shared" si="6"/>
        <v>0</v>
      </c>
      <c r="CM48" s="27">
        <v>0</v>
      </c>
      <c r="CN48" s="27">
        <v>93.594049040000002</v>
      </c>
      <c r="CO48" s="27">
        <v>43.193058469999997</v>
      </c>
      <c r="CP48" s="27">
        <v>221.35762726000002</v>
      </c>
      <c r="CQ48" s="27">
        <v>40.679967950000005</v>
      </c>
      <c r="CR48" s="27">
        <v>144.94439590000002</v>
      </c>
      <c r="CS48" s="27">
        <v>19.899999999999999</v>
      </c>
      <c r="CT48" s="27">
        <v>0</v>
      </c>
      <c r="CU48" s="27">
        <v>0</v>
      </c>
      <c r="CV48" s="27">
        <v>0</v>
      </c>
      <c r="CW48" s="27">
        <v>0</v>
      </c>
      <c r="CX48" s="27">
        <v>0</v>
      </c>
      <c r="CY48" s="214">
        <f t="shared" si="7"/>
        <v>563.66909862</v>
      </c>
      <c r="CZ48" s="27">
        <v>0</v>
      </c>
      <c r="DA48" s="27">
        <v>0</v>
      </c>
      <c r="DB48" s="27">
        <v>0</v>
      </c>
      <c r="DC48" s="27">
        <v>0</v>
      </c>
      <c r="DD48" s="27">
        <v>0</v>
      </c>
      <c r="DE48" s="27">
        <v>0</v>
      </c>
      <c r="DF48" s="27">
        <v>0</v>
      </c>
      <c r="DG48" s="27">
        <v>0</v>
      </c>
      <c r="DH48" s="27">
        <v>0</v>
      </c>
      <c r="DI48" s="27">
        <v>0</v>
      </c>
      <c r="DJ48" s="27">
        <v>0</v>
      </c>
      <c r="DK48" s="27">
        <v>0</v>
      </c>
      <c r="DL48" s="214">
        <f t="shared" si="8"/>
        <v>0</v>
      </c>
      <c r="DM48" s="27">
        <v>0</v>
      </c>
      <c r="DN48" s="27">
        <v>0</v>
      </c>
      <c r="DO48" s="27">
        <v>0</v>
      </c>
      <c r="DP48" s="27">
        <v>0</v>
      </c>
      <c r="DQ48" s="27">
        <v>0</v>
      </c>
      <c r="DR48" s="27">
        <v>0</v>
      </c>
      <c r="DS48" s="27">
        <v>0</v>
      </c>
      <c r="DT48" s="27">
        <v>0</v>
      </c>
      <c r="DU48" s="27">
        <v>0</v>
      </c>
      <c r="DV48" s="27">
        <v>0</v>
      </c>
      <c r="DW48" s="27">
        <v>0</v>
      </c>
      <c r="DX48" s="27">
        <v>0</v>
      </c>
      <c r="DY48" s="224">
        <v>0</v>
      </c>
      <c r="DZ48" s="27">
        <v>0</v>
      </c>
      <c r="EA48" s="27"/>
      <c r="EC48" s="113" t="s">
        <v>265</v>
      </c>
      <c r="EE48" s="113"/>
      <c r="EF48" s="113"/>
      <c r="EG48" s="113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3"/>
      <c r="ES48" s="113"/>
      <c r="ET48" s="113"/>
      <c r="EU48" s="113"/>
      <c r="EV48" s="113"/>
    </row>
    <row r="49" spans="1:152" ht="20.100000000000001" customHeight="1" x14ac:dyDescent="0.25">
      <c r="A49" s="269"/>
      <c r="B49" s="206" t="s">
        <v>114</v>
      </c>
      <c r="C49" s="207" t="s">
        <v>115</v>
      </c>
      <c r="D49" s="219">
        <v>0</v>
      </c>
      <c r="E49" s="219">
        <v>0</v>
      </c>
      <c r="F49" s="219">
        <v>0</v>
      </c>
      <c r="G49" s="219">
        <v>0</v>
      </c>
      <c r="H49" s="219">
        <v>0</v>
      </c>
      <c r="I49" s="219">
        <v>0</v>
      </c>
      <c r="J49" s="219">
        <v>0</v>
      </c>
      <c r="K49" s="219">
        <v>0</v>
      </c>
      <c r="L49" s="219">
        <v>0</v>
      </c>
      <c r="M49" s="220">
        <v>0</v>
      </c>
      <c r="N49" s="220">
        <v>0</v>
      </c>
      <c r="O49" s="220">
        <v>0</v>
      </c>
      <c r="P49" s="219">
        <v>0</v>
      </c>
      <c r="Q49" s="219">
        <v>0</v>
      </c>
      <c r="R49" s="219">
        <v>0</v>
      </c>
      <c r="S49" s="219">
        <v>0</v>
      </c>
      <c r="T49" s="219">
        <v>0</v>
      </c>
      <c r="U49" s="219">
        <v>0</v>
      </c>
      <c r="V49" s="219">
        <v>0</v>
      </c>
      <c r="W49" s="219">
        <v>0</v>
      </c>
      <c r="X49" s="219">
        <v>0</v>
      </c>
      <c r="Y49" s="220">
        <v>0</v>
      </c>
      <c r="Z49" s="220">
        <v>0</v>
      </c>
      <c r="AA49" s="220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24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24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27">
        <v>0</v>
      </c>
      <c r="BK49" s="27">
        <v>0</v>
      </c>
      <c r="BL49" s="214">
        <f t="shared" si="4"/>
        <v>0</v>
      </c>
      <c r="BM49" s="27">
        <v>0</v>
      </c>
      <c r="BN49" s="27">
        <v>0</v>
      </c>
      <c r="BO49" s="27">
        <v>0</v>
      </c>
      <c r="BP49" s="27">
        <v>0</v>
      </c>
      <c r="BQ49" s="27">
        <v>0</v>
      </c>
      <c r="BR49" s="27">
        <v>0</v>
      </c>
      <c r="BS49" s="27">
        <v>0</v>
      </c>
      <c r="BT49" s="27">
        <v>0</v>
      </c>
      <c r="BU49" s="27">
        <v>0</v>
      </c>
      <c r="BV49" s="27">
        <v>0</v>
      </c>
      <c r="BW49" s="27">
        <v>0</v>
      </c>
      <c r="BX49" s="27">
        <v>0</v>
      </c>
      <c r="BY49" s="214">
        <f t="shared" si="5"/>
        <v>0</v>
      </c>
      <c r="BZ49" s="224">
        <v>0</v>
      </c>
      <c r="CA49" s="27">
        <v>0</v>
      </c>
      <c r="CB49" s="27">
        <v>0</v>
      </c>
      <c r="CC49" s="27">
        <v>0</v>
      </c>
      <c r="CD49" s="27">
        <v>0</v>
      </c>
      <c r="CE49" s="27">
        <v>0</v>
      </c>
      <c r="CF49" s="27">
        <v>0</v>
      </c>
      <c r="CG49" s="27">
        <v>0</v>
      </c>
      <c r="CH49" s="27">
        <v>0</v>
      </c>
      <c r="CI49" s="27">
        <v>0</v>
      </c>
      <c r="CJ49" s="27">
        <v>0</v>
      </c>
      <c r="CK49" s="27">
        <v>0</v>
      </c>
      <c r="CL49" s="214">
        <f t="shared" si="6"/>
        <v>0</v>
      </c>
      <c r="CM49" s="27">
        <v>1E-4</v>
      </c>
      <c r="CN49" s="27">
        <v>0</v>
      </c>
      <c r="CO49" s="27">
        <v>21</v>
      </c>
      <c r="CP49" s="27">
        <v>2</v>
      </c>
      <c r="CQ49" s="27">
        <v>222.50527680999997</v>
      </c>
      <c r="CR49" s="27">
        <v>384.22622715999995</v>
      </c>
      <c r="CS49" s="27">
        <v>6.0364261900000002</v>
      </c>
      <c r="CT49" s="27">
        <v>0</v>
      </c>
      <c r="CU49" s="27">
        <v>0</v>
      </c>
      <c r="CV49" s="27">
        <v>0</v>
      </c>
      <c r="CW49" s="27">
        <v>0</v>
      </c>
      <c r="CX49" s="27">
        <v>0</v>
      </c>
      <c r="CY49" s="214">
        <f t="shared" si="7"/>
        <v>635.76803015999997</v>
      </c>
      <c r="CZ49" s="27">
        <v>0</v>
      </c>
      <c r="DA49" s="27">
        <v>0</v>
      </c>
      <c r="DB49" s="27">
        <v>0</v>
      </c>
      <c r="DC49" s="27">
        <v>0</v>
      </c>
      <c r="DD49" s="27">
        <v>0</v>
      </c>
      <c r="DE49" s="27">
        <v>0</v>
      </c>
      <c r="DF49" s="27">
        <v>0</v>
      </c>
      <c r="DG49" s="27">
        <v>0</v>
      </c>
      <c r="DH49" s="27">
        <v>0</v>
      </c>
      <c r="DI49" s="27">
        <v>0</v>
      </c>
      <c r="DJ49" s="27">
        <v>0</v>
      </c>
      <c r="DK49" s="27">
        <v>0</v>
      </c>
      <c r="DL49" s="214">
        <f t="shared" si="8"/>
        <v>0</v>
      </c>
      <c r="DM49" s="27">
        <v>0</v>
      </c>
      <c r="DN49" s="27">
        <v>0</v>
      </c>
      <c r="DO49" s="27">
        <v>0</v>
      </c>
      <c r="DP49" s="27">
        <v>0</v>
      </c>
      <c r="DQ49" s="27">
        <v>0</v>
      </c>
      <c r="DR49" s="27">
        <v>0</v>
      </c>
      <c r="DS49" s="27">
        <v>0</v>
      </c>
      <c r="DT49" s="27">
        <v>0</v>
      </c>
      <c r="DU49" s="27">
        <v>0</v>
      </c>
      <c r="DV49" s="27">
        <v>0</v>
      </c>
      <c r="DW49" s="27">
        <v>0</v>
      </c>
      <c r="DX49" s="27">
        <v>0</v>
      </c>
      <c r="DY49" s="224">
        <v>0</v>
      </c>
      <c r="DZ49" s="27">
        <v>0</v>
      </c>
      <c r="EA49" s="27"/>
      <c r="EC49" s="113" t="s">
        <v>265</v>
      </c>
      <c r="EE49" s="113"/>
      <c r="EF49" s="113"/>
      <c r="EG49" s="113"/>
      <c r="EH49" s="113"/>
      <c r="EI49" s="113"/>
      <c r="EJ49" s="113"/>
      <c r="EK49" s="113"/>
      <c r="EL49" s="113"/>
      <c r="EM49" s="113"/>
      <c r="EN49" s="113"/>
      <c r="EO49" s="113"/>
      <c r="EP49" s="113"/>
      <c r="EQ49" s="113"/>
      <c r="ER49" s="113"/>
      <c r="ES49" s="113"/>
      <c r="ET49" s="113"/>
      <c r="EU49" s="113"/>
      <c r="EV49" s="113"/>
    </row>
    <row r="50" spans="1:152" ht="20.100000000000001" customHeight="1" x14ac:dyDescent="0.25">
      <c r="A50" s="269"/>
      <c r="B50" s="206" t="s">
        <v>21</v>
      </c>
      <c r="C50" s="207" t="s">
        <v>22</v>
      </c>
      <c r="D50" s="219">
        <v>1677.97</v>
      </c>
      <c r="E50" s="219">
        <v>1014.61</v>
      </c>
      <c r="F50" s="219">
        <v>1054.51</v>
      </c>
      <c r="G50" s="219">
        <v>874.32</v>
      </c>
      <c r="H50" s="219">
        <v>865.67</v>
      </c>
      <c r="I50" s="219">
        <v>1119.43</v>
      </c>
      <c r="J50" s="219">
        <v>1000.75</v>
      </c>
      <c r="K50" s="219">
        <v>1090.03</v>
      </c>
      <c r="L50" s="219">
        <v>1051.8900000000001</v>
      </c>
      <c r="M50" s="220">
        <v>1036.925</v>
      </c>
      <c r="N50" s="220">
        <v>1077.0999999999999</v>
      </c>
      <c r="O50" s="220">
        <v>1266.73</v>
      </c>
      <c r="P50" s="27">
        <v>1406.03</v>
      </c>
      <c r="Q50" s="27">
        <v>1027.7</v>
      </c>
      <c r="R50" s="27">
        <v>1125.7249999999999</v>
      </c>
      <c r="S50" s="27">
        <v>946.67</v>
      </c>
      <c r="T50" s="27">
        <v>901.37</v>
      </c>
      <c r="U50" s="27">
        <v>1050.4100000000001</v>
      </c>
      <c r="V50" s="27">
        <v>892.85</v>
      </c>
      <c r="W50" s="27">
        <v>928.99</v>
      </c>
      <c r="X50" s="27">
        <v>902.17</v>
      </c>
      <c r="Y50" s="27">
        <v>1053.97</v>
      </c>
      <c r="Z50" s="27">
        <v>836.13</v>
      </c>
      <c r="AA50" s="27">
        <v>724.03</v>
      </c>
      <c r="AB50" s="27">
        <v>1445.95</v>
      </c>
      <c r="AC50" s="27">
        <v>879.38</v>
      </c>
      <c r="AD50" s="27">
        <v>965.07</v>
      </c>
      <c r="AE50" s="27">
        <v>808.79</v>
      </c>
      <c r="AF50" s="27">
        <v>940.72</v>
      </c>
      <c r="AG50" s="27">
        <v>1104.48</v>
      </c>
      <c r="AH50" s="27">
        <v>844.83</v>
      </c>
      <c r="AI50" s="27">
        <v>939.28</v>
      </c>
      <c r="AJ50" s="27">
        <v>813.86</v>
      </c>
      <c r="AK50" s="119">
        <v>1109.1300000000001</v>
      </c>
      <c r="AL50" s="119">
        <v>1101.8900000000001</v>
      </c>
      <c r="AM50" s="119">
        <v>1037.92</v>
      </c>
      <c r="AN50" s="224">
        <v>1240.1099999999999</v>
      </c>
      <c r="AO50" s="27">
        <v>876.95</v>
      </c>
      <c r="AP50" s="27">
        <v>1023.18</v>
      </c>
      <c r="AQ50" s="27">
        <v>706.5</v>
      </c>
      <c r="AR50" s="27">
        <v>983.35</v>
      </c>
      <c r="AS50" s="27">
        <v>994.26</v>
      </c>
      <c r="AT50" s="27">
        <v>1134.43</v>
      </c>
      <c r="AU50" s="27">
        <v>1171.96</v>
      </c>
      <c r="AV50" s="27">
        <v>912.92</v>
      </c>
      <c r="AW50" s="27">
        <v>1209.23</v>
      </c>
      <c r="AX50" s="27">
        <v>1218.99</v>
      </c>
      <c r="AY50" s="27">
        <v>1414.36</v>
      </c>
      <c r="AZ50" s="224">
        <v>1782.76</v>
      </c>
      <c r="BA50" s="27">
        <v>1115</v>
      </c>
      <c r="BB50" s="27">
        <v>1071.26</v>
      </c>
      <c r="BC50" s="27">
        <v>1139.29</v>
      </c>
      <c r="BD50" s="27">
        <v>1128.4100000000001</v>
      </c>
      <c r="BE50" s="27">
        <v>1273.56</v>
      </c>
      <c r="BF50" s="27">
        <v>1371.22</v>
      </c>
      <c r="BG50" s="27">
        <v>1302.83</v>
      </c>
      <c r="BH50" s="27">
        <v>1223.78</v>
      </c>
      <c r="BI50" s="27">
        <v>1518.68</v>
      </c>
      <c r="BJ50" s="27">
        <v>1302.28</v>
      </c>
      <c r="BK50" s="27">
        <v>2060.9899999999998</v>
      </c>
      <c r="BL50" s="214">
        <f t="shared" si="4"/>
        <v>16290.060000000001</v>
      </c>
      <c r="BM50" s="27">
        <v>2273.6</v>
      </c>
      <c r="BN50" s="27">
        <v>1350.48</v>
      </c>
      <c r="BO50" s="27">
        <v>1449.52</v>
      </c>
      <c r="BP50" s="27">
        <v>1225.22</v>
      </c>
      <c r="BQ50" s="27">
        <v>1341.84</v>
      </c>
      <c r="BR50" s="27">
        <v>1318.42</v>
      </c>
      <c r="BS50" s="27">
        <v>1461.44</v>
      </c>
      <c r="BT50" s="27">
        <v>1404.95</v>
      </c>
      <c r="BU50" s="27">
        <v>1214.8302661</v>
      </c>
      <c r="BV50" s="27">
        <v>1634.46</v>
      </c>
      <c r="BW50" s="27">
        <v>1420.73</v>
      </c>
      <c r="BX50" s="27">
        <v>1867.86</v>
      </c>
      <c r="BY50" s="214">
        <f t="shared" si="5"/>
        <v>17963.350266100002</v>
      </c>
      <c r="BZ50" s="224">
        <v>2176.56</v>
      </c>
      <c r="CA50" s="27">
        <v>1508.34</v>
      </c>
      <c r="CB50" s="27">
        <v>1695.22</v>
      </c>
      <c r="CC50" s="27">
        <v>1437.21</v>
      </c>
      <c r="CD50" s="27">
        <v>1380.44</v>
      </c>
      <c r="CE50" s="27">
        <v>1488.5</v>
      </c>
      <c r="CF50" s="27">
        <v>1480.65</v>
      </c>
      <c r="CG50" s="27">
        <v>1563.65</v>
      </c>
      <c r="CH50" s="27">
        <v>1431.33</v>
      </c>
      <c r="CI50" s="27">
        <v>1678.71</v>
      </c>
      <c r="CJ50" s="27">
        <v>1713.46</v>
      </c>
      <c r="CK50" s="27">
        <v>2010.63</v>
      </c>
      <c r="CL50" s="214">
        <f t="shared" si="6"/>
        <v>19564.7</v>
      </c>
      <c r="CM50" s="27">
        <v>2232.0500000000002</v>
      </c>
      <c r="CN50" s="27">
        <v>1693.68</v>
      </c>
      <c r="CO50" s="27">
        <v>1761.89</v>
      </c>
      <c r="CP50" s="27">
        <v>1504.78</v>
      </c>
      <c r="CQ50" s="27">
        <v>1503.33</v>
      </c>
      <c r="CR50" s="27">
        <v>1678.81</v>
      </c>
      <c r="CS50" s="27">
        <v>1719.87</v>
      </c>
      <c r="CT50" s="27">
        <v>1608.16</v>
      </c>
      <c r="CU50" s="27">
        <v>1633.77</v>
      </c>
      <c r="CV50" s="27">
        <v>1606.04</v>
      </c>
      <c r="CW50" s="27">
        <v>1619.44</v>
      </c>
      <c r="CX50" s="27">
        <v>2171.2600000000002</v>
      </c>
      <c r="CY50" s="214">
        <f t="shared" si="7"/>
        <v>20733.080000000002</v>
      </c>
      <c r="CZ50" s="27">
        <v>2096.1999999999998</v>
      </c>
      <c r="DA50" s="27">
        <v>1467.27</v>
      </c>
      <c r="DB50" s="27">
        <v>1914.23</v>
      </c>
      <c r="DC50" s="27">
        <v>1555.03</v>
      </c>
      <c r="DD50" s="27">
        <v>1800.57</v>
      </c>
      <c r="DE50" s="27">
        <v>1688.96</v>
      </c>
      <c r="DF50" s="27">
        <v>1519.21</v>
      </c>
      <c r="DG50" s="27">
        <v>1599.45</v>
      </c>
      <c r="DH50" s="27">
        <v>1373.18</v>
      </c>
      <c r="DI50" s="27">
        <v>1907.27</v>
      </c>
      <c r="DJ50" s="27">
        <v>1628.86</v>
      </c>
      <c r="DK50" s="27">
        <v>2116.6799999999998</v>
      </c>
      <c r="DL50" s="214">
        <f t="shared" si="8"/>
        <v>20666.91</v>
      </c>
      <c r="DM50" s="27">
        <v>2308.7600000000002</v>
      </c>
      <c r="DN50" s="27">
        <v>1578.62</v>
      </c>
      <c r="DO50" s="27">
        <v>1743.83</v>
      </c>
      <c r="DP50" s="27">
        <v>1421.92</v>
      </c>
      <c r="DQ50" s="27">
        <v>1427.36</v>
      </c>
      <c r="DR50" s="27">
        <v>1409.54</v>
      </c>
      <c r="DS50" s="27">
        <v>1548.97</v>
      </c>
      <c r="DT50" s="27">
        <v>1535.75</v>
      </c>
      <c r="DU50" s="27">
        <v>1411.62</v>
      </c>
      <c r="DV50" s="27">
        <v>1555.03</v>
      </c>
      <c r="DW50" s="27">
        <v>1773.06</v>
      </c>
      <c r="DX50" s="27">
        <v>1475.8</v>
      </c>
      <c r="DY50" s="224">
        <v>2326.84</v>
      </c>
      <c r="DZ50" s="27">
        <v>1893.94</v>
      </c>
      <c r="EA50" s="27"/>
      <c r="EC50" s="113" t="s">
        <v>265</v>
      </c>
      <c r="EE50" s="113"/>
      <c r="EF50" s="113"/>
      <c r="EG50" s="113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3"/>
      <c r="ES50" s="113"/>
      <c r="ET50" s="113"/>
      <c r="EU50" s="113"/>
      <c r="EV50" s="113"/>
    </row>
    <row r="51" spans="1:152" ht="20.100000000000001" customHeight="1" x14ac:dyDescent="0.25">
      <c r="A51" s="269"/>
      <c r="B51" s="206" t="s">
        <v>23</v>
      </c>
      <c r="C51" s="207" t="s">
        <v>24</v>
      </c>
      <c r="D51" s="219">
        <v>689.38</v>
      </c>
      <c r="E51" s="219">
        <v>666.04</v>
      </c>
      <c r="F51" s="219">
        <v>655.37</v>
      </c>
      <c r="G51" s="219">
        <v>822.38</v>
      </c>
      <c r="H51" s="219">
        <v>752.44</v>
      </c>
      <c r="I51" s="219">
        <v>975.67</v>
      </c>
      <c r="J51" s="219">
        <v>809</v>
      </c>
      <c r="K51" s="219">
        <v>829.02</v>
      </c>
      <c r="L51" s="219">
        <v>747.98</v>
      </c>
      <c r="M51" s="220">
        <v>950.86500000000001</v>
      </c>
      <c r="N51" s="220">
        <v>674.2</v>
      </c>
      <c r="O51" s="220">
        <v>1067.54</v>
      </c>
      <c r="P51" s="27">
        <v>583.4</v>
      </c>
      <c r="Q51" s="27">
        <v>635.84</v>
      </c>
      <c r="R51" s="27">
        <v>769.77</v>
      </c>
      <c r="S51" s="27">
        <v>786.2</v>
      </c>
      <c r="T51" s="27">
        <v>778.55</v>
      </c>
      <c r="U51" s="27">
        <v>887.1</v>
      </c>
      <c r="V51" s="27">
        <v>755.08199999999999</v>
      </c>
      <c r="W51" s="27">
        <v>695.73</v>
      </c>
      <c r="X51" s="27">
        <v>742.78</v>
      </c>
      <c r="Y51" s="27">
        <v>873.12</v>
      </c>
      <c r="Z51" s="27">
        <v>999.03</v>
      </c>
      <c r="AA51" s="27">
        <v>864.49</v>
      </c>
      <c r="AB51" s="27">
        <v>636.92999999999995</v>
      </c>
      <c r="AC51" s="27">
        <v>694.05</v>
      </c>
      <c r="AD51" s="27">
        <v>605.32000000000005</v>
      </c>
      <c r="AE51" s="27">
        <v>803.08</v>
      </c>
      <c r="AF51" s="27">
        <v>812.71</v>
      </c>
      <c r="AG51" s="27">
        <v>1072.05</v>
      </c>
      <c r="AH51" s="27">
        <v>560.73</v>
      </c>
      <c r="AI51" s="27">
        <v>767.1</v>
      </c>
      <c r="AJ51" s="27">
        <v>695.7</v>
      </c>
      <c r="AK51" s="119">
        <v>858.43</v>
      </c>
      <c r="AL51" s="119">
        <v>828.6</v>
      </c>
      <c r="AM51" s="119">
        <v>1285.45</v>
      </c>
      <c r="AN51" s="224">
        <v>554.37</v>
      </c>
      <c r="AO51" s="27">
        <v>484.12</v>
      </c>
      <c r="AP51" s="27">
        <v>568.12</v>
      </c>
      <c r="AQ51" s="27">
        <v>661.35</v>
      </c>
      <c r="AR51" s="27">
        <v>918.97</v>
      </c>
      <c r="AS51" s="27">
        <v>927.2</v>
      </c>
      <c r="AT51" s="27">
        <v>900.45</v>
      </c>
      <c r="AU51" s="27">
        <v>807.18</v>
      </c>
      <c r="AV51" s="27">
        <v>833.55</v>
      </c>
      <c r="AW51" s="27">
        <v>1116.49</v>
      </c>
      <c r="AX51" s="27">
        <v>992.18</v>
      </c>
      <c r="AY51" s="27">
        <v>1454.16</v>
      </c>
      <c r="AZ51" s="224">
        <v>928.94</v>
      </c>
      <c r="BA51" s="27">
        <v>573.65</v>
      </c>
      <c r="BB51" s="27">
        <v>647.67999999999995</v>
      </c>
      <c r="BC51" s="27">
        <v>777.24</v>
      </c>
      <c r="BD51" s="27">
        <v>942.67</v>
      </c>
      <c r="BE51" s="27">
        <v>1143.5999999999999</v>
      </c>
      <c r="BF51" s="27">
        <v>1102.0600999999999</v>
      </c>
      <c r="BG51" s="27">
        <v>981.93</v>
      </c>
      <c r="BH51" s="27">
        <v>1028.9100000000001</v>
      </c>
      <c r="BI51" s="27">
        <v>1416.66</v>
      </c>
      <c r="BJ51" s="27">
        <v>1131.51</v>
      </c>
      <c r="BK51" s="27">
        <v>2022.82</v>
      </c>
      <c r="BL51" s="214">
        <f t="shared" si="4"/>
        <v>12697.670100000001</v>
      </c>
      <c r="BM51" s="27">
        <v>1030.0999999999999</v>
      </c>
      <c r="BN51" s="27">
        <v>728.03</v>
      </c>
      <c r="BO51" s="27">
        <v>758.85</v>
      </c>
      <c r="BP51" s="27">
        <v>971.85</v>
      </c>
      <c r="BQ51" s="27">
        <v>1184.94</v>
      </c>
      <c r="BR51" s="27">
        <v>1167.47</v>
      </c>
      <c r="BS51" s="27">
        <v>1128.76</v>
      </c>
      <c r="BT51" s="27">
        <v>1117.5</v>
      </c>
      <c r="BU51" s="27">
        <v>806.9605327999999</v>
      </c>
      <c r="BV51" s="27">
        <v>1373.6</v>
      </c>
      <c r="BW51" s="27">
        <v>1015.36</v>
      </c>
      <c r="BX51" s="27">
        <v>2013.9</v>
      </c>
      <c r="BY51" s="214">
        <f t="shared" si="5"/>
        <v>13297.320532800002</v>
      </c>
      <c r="BZ51" s="224">
        <v>999.41</v>
      </c>
      <c r="CA51" s="27">
        <v>629.6</v>
      </c>
      <c r="CB51" s="27">
        <v>804</v>
      </c>
      <c r="CC51" s="27">
        <v>1088.25</v>
      </c>
      <c r="CD51" s="27">
        <v>1187.5999999999999</v>
      </c>
      <c r="CE51" s="27">
        <v>1240.8499999999999</v>
      </c>
      <c r="CF51" s="27">
        <v>1006.4</v>
      </c>
      <c r="CG51" s="27">
        <v>920.55</v>
      </c>
      <c r="CH51" s="27">
        <v>1135.3</v>
      </c>
      <c r="CI51" s="27">
        <v>1417.95</v>
      </c>
      <c r="CJ51" s="27">
        <v>1055.5</v>
      </c>
      <c r="CK51" s="27">
        <v>2714</v>
      </c>
      <c r="CL51" s="214">
        <f t="shared" si="6"/>
        <v>14199.410000000002</v>
      </c>
      <c r="CM51" s="27">
        <v>884.44</v>
      </c>
      <c r="CN51" s="27">
        <v>825.25</v>
      </c>
      <c r="CO51" s="27">
        <v>901.62</v>
      </c>
      <c r="CP51" s="27">
        <v>1159.8499999999999</v>
      </c>
      <c r="CQ51" s="27">
        <v>997.7</v>
      </c>
      <c r="CR51" s="27">
        <v>1362.68</v>
      </c>
      <c r="CS51" s="27">
        <v>1324.02</v>
      </c>
      <c r="CT51" s="27">
        <v>1181.69</v>
      </c>
      <c r="CU51" s="27">
        <v>1333.4</v>
      </c>
      <c r="CV51" s="27">
        <v>1380.81</v>
      </c>
      <c r="CW51" s="27">
        <v>1296.0999999999999</v>
      </c>
      <c r="CX51" s="27">
        <v>2277.4499999999998</v>
      </c>
      <c r="CY51" s="214">
        <f t="shared" si="7"/>
        <v>14925.009999999998</v>
      </c>
      <c r="CZ51" s="27">
        <v>1136.3</v>
      </c>
      <c r="DA51" s="27">
        <v>878.85</v>
      </c>
      <c r="DB51" s="27">
        <v>1047.55</v>
      </c>
      <c r="DC51" s="27">
        <v>1083.49</v>
      </c>
      <c r="DD51" s="27">
        <v>1158.0999999999999</v>
      </c>
      <c r="DE51" s="27">
        <v>1565.99</v>
      </c>
      <c r="DF51" s="27">
        <v>1203.8399999999999</v>
      </c>
      <c r="DG51" s="27">
        <v>1298.42</v>
      </c>
      <c r="DH51" s="27">
        <v>1268.04</v>
      </c>
      <c r="DI51" s="27">
        <v>1349.06</v>
      </c>
      <c r="DJ51" s="27">
        <v>1393.82</v>
      </c>
      <c r="DK51" s="27">
        <v>2147.81</v>
      </c>
      <c r="DL51" s="214">
        <f t="shared" si="8"/>
        <v>15531.269999999997</v>
      </c>
      <c r="DM51" s="27">
        <v>1160.9000000000001</v>
      </c>
      <c r="DN51" s="27">
        <v>855.45</v>
      </c>
      <c r="DO51" s="27">
        <v>1009.55</v>
      </c>
      <c r="DP51" s="27">
        <v>1014.9</v>
      </c>
      <c r="DQ51" s="27">
        <v>1239.55</v>
      </c>
      <c r="DR51" s="27">
        <v>1372.63</v>
      </c>
      <c r="DS51" s="27">
        <v>1200.55</v>
      </c>
      <c r="DT51" s="27">
        <v>1141.3</v>
      </c>
      <c r="DU51" s="27">
        <v>1130</v>
      </c>
      <c r="DV51" s="27">
        <v>1267.6199999999999</v>
      </c>
      <c r="DW51" s="27">
        <v>1213.8499999999999</v>
      </c>
      <c r="DX51" s="27">
        <v>1995.2</v>
      </c>
      <c r="DY51" s="224">
        <v>1327.8</v>
      </c>
      <c r="DZ51" s="27">
        <v>950.7</v>
      </c>
      <c r="EA51" s="27"/>
      <c r="EC51" s="113" t="s">
        <v>265</v>
      </c>
      <c r="EE51" s="113"/>
      <c r="EF51" s="113"/>
      <c r="EG51" s="113"/>
      <c r="EH51" s="113"/>
      <c r="EI51" s="113"/>
      <c r="EJ51" s="113"/>
      <c r="EK51" s="113"/>
      <c r="EL51" s="113"/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</row>
    <row r="52" spans="1:152" ht="20.100000000000001" customHeight="1" x14ac:dyDescent="0.25">
      <c r="A52" s="269"/>
      <c r="B52" s="206" t="s">
        <v>25</v>
      </c>
      <c r="C52" s="228" t="s">
        <v>38</v>
      </c>
      <c r="D52" s="219">
        <v>685.38</v>
      </c>
      <c r="E52" s="219">
        <v>665.03</v>
      </c>
      <c r="F52" s="219">
        <v>653.91999999999996</v>
      </c>
      <c r="G52" s="219">
        <v>812.38</v>
      </c>
      <c r="H52" s="219">
        <v>735.06</v>
      </c>
      <c r="I52" s="219">
        <v>974.17</v>
      </c>
      <c r="J52" s="219">
        <v>808.8</v>
      </c>
      <c r="K52" s="219">
        <v>828.62</v>
      </c>
      <c r="L52" s="219">
        <v>743.85</v>
      </c>
      <c r="M52" s="220">
        <v>946.26499999999999</v>
      </c>
      <c r="N52" s="220">
        <v>670.4</v>
      </c>
      <c r="O52" s="220">
        <v>1058.3399999999999</v>
      </c>
      <c r="P52" s="27">
        <v>581.9</v>
      </c>
      <c r="Q52" s="27">
        <v>635.74</v>
      </c>
      <c r="R52" s="27">
        <v>761.67</v>
      </c>
      <c r="S52" s="27">
        <v>784.49</v>
      </c>
      <c r="T52" s="27">
        <v>778.55</v>
      </c>
      <c r="U52" s="27">
        <v>855.8</v>
      </c>
      <c r="V52" s="27">
        <v>753.08</v>
      </c>
      <c r="W52" s="27">
        <v>693.53</v>
      </c>
      <c r="X52" s="27">
        <v>727.82</v>
      </c>
      <c r="Y52" s="27">
        <v>861.62</v>
      </c>
      <c r="Z52" s="27">
        <v>981.03</v>
      </c>
      <c r="AA52" s="27">
        <v>839.59</v>
      </c>
      <c r="AB52" s="27">
        <v>607.03</v>
      </c>
      <c r="AC52" s="27">
        <v>691.4</v>
      </c>
      <c r="AD52" s="27">
        <v>590.04</v>
      </c>
      <c r="AE52" s="27">
        <v>791.08</v>
      </c>
      <c r="AF52" s="27">
        <v>803.51</v>
      </c>
      <c r="AG52" s="27">
        <v>1069.05</v>
      </c>
      <c r="AH52" s="27">
        <v>560.38</v>
      </c>
      <c r="AI52" s="27">
        <v>764.6</v>
      </c>
      <c r="AJ52" s="27">
        <v>694.1</v>
      </c>
      <c r="AK52" s="119">
        <v>857.73</v>
      </c>
      <c r="AL52" s="119">
        <v>823.6</v>
      </c>
      <c r="AM52" s="119">
        <v>1267.45</v>
      </c>
      <c r="AN52" s="224">
        <v>554.37</v>
      </c>
      <c r="AO52" s="27">
        <v>482.42</v>
      </c>
      <c r="AP52" s="27">
        <v>567.72</v>
      </c>
      <c r="AQ52" s="27">
        <v>657.85</v>
      </c>
      <c r="AR52" s="27">
        <v>918.97</v>
      </c>
      <c r="AS52" s="27">
        <v>925.23</v>
      </c>
      <c r="AT52" s="27">
        <v>884.75</v>
      </c>
      <c r="AU52" s="27">
        <v>807.18</v>
      </c>
      <c r="AV52" s="27">
        <v>833.55</v>
      </c>
      <c r="AW52" s="27">
        <v>1116.49</v>
      </c>
      <c r="AX52" s="27">
        <v>976.98</v>
      </c>
      <c r="AY52" s="27">
        <v>1450.66</v>
      </c>
      <c r="AZ52" s="224">
        <v>928.79</v>
      </c>
      <c r="BA52" s="27">
        <v>570.45000000000005</v>
      </c>
      <c r="BB52" s="27">
        <v>647.67999999999995</v>
      </c>
      <c r="BC52" s="27">
        <v>776.24</v>
      </c>
      <c r="BD52" s="27">
        <v>936.97</v>
      </c>
      <c r="BE52" s="27">
        <v>1140.5</v>
      </c>
      <c r="BF52" s="27">
        <v>1100.8599999999999</v>
      </c>
      <c r="BG52" s="27">
        <v>977.63</v>
      </c>
      <c r="BH52" s="27">
        <v>1027.9100000000001</v>
      </c>
      <c r="BI52" s="27">
        <v>1416.66</v>
      </c>
      <c r="BJ52" s="27">
        <v>1125.71</v>
      </c>
      <c r="BK52" s="27">
        <v>2010.02</v>
      </c>
      <c r="BL52" s="214">
        <f t="shared" si="4"/>
        <v>12659.420000000002</v>
      </c>
      <c r="BM52" s="27">
        <v>1027.7</v>
      </c>
      <c r="BN52" s="27">
        <v>724.03</v>
      </c>
      <c r="BO52" s="27">
        <v>738.85</v>
      </c>
      <c r="BP52" s="27">
        <v>943.75</v>
      </c>
      <c r="BQ52" s="27">
        <v>1169.94</v>
      </c>
      <c r="BR52" s="27">
        <v>1167.47</v>
      </c>
      <c r="BS52" s="27">
        <v>1118.26</v>
      </c>
      <c r="BT52" s="27">
        <v>1117.5</v>
      </c>
      <c r="BU52" s="27">
        <v>801.56053279999992</v>
      </c>
      <c r="BV52" s="27">
        <v>1446.55</v>
      </c>
      <c r="BW52" s="27">
        <v>1013.86</v>
      </c>
      <c r="BX52" s="27">
        <v>1970.6</v>
      </c>
      <c r="BY52" s="214">
        <f t="shared" si="5"/>
        <v>13240.0705328</v>
      </c>
      <c r="BZ52" s="224">
        <v>996.31</v>
      </c>
      <c r="CA52" s="27">
        <v>629.6</v>
      </c>
      <c r="CB52" s="27">
        <v>803.1</v>
      </c>
      <c r="CC52" s="27">
        <v>1088.25</v>
      </c>
      <c r="CD52" s="27">
        <v>1185.5999999999999</v>
      </c>
      <c r="CE52" s="27">
        <v>1239.45</v>
      </c>
      <c r="CF52" s="27">
        <v>997</v>
      </c>
      <c r="CG52" s="27">
        <v>919.75</v>
      </c>
      <c r="CH52" s="27">
        <v>1134.3</v>
      </c>
      <c r="CI52" s="27">
        <v>1415.85</v>
      </c>
      <c r="CJ52" s="27">
        <v>1053.5</v>
      </c>
      <c r="CK52" s="27">
        <v>2681.1</v>
      </c>
      <c r="CL52" s="214">
        <f t="shared" si="6"/>
        <v>14143.81</v>
      </c>
      <c r="CM52" s="27">
        <v>884.44</v>
      </c>
      <c r="CN52" s="27">
        <v>825.25</v>
      </c>
      <c r="CO52" s="27">
        <v>900.15</v>
      </c>
      <c r="CP52" s="27">
        <v>1159.55</v>
      </c>
      <c r="CQ52" s="27">
        <v>997.7</v>
      </c>
      <c r="CR52" s="27">
        <v>1357.53</v>
      </c>
      <c r="CS52" s="27">
        <v>1322.82</v>
      </c>
      <c r="CT52" s="27">
        <v>1179.49</v>
      </c>
      <c r="CU52" s="27">
        <v>1319.9</v>
      </c>
      <c r="CV52" s="27">
        <v>1378.81</v>
      </c>
      <c r="CW52" s="27">
        <v>1291.0999999999999</v>
      </c>
      <c r="CX52" s="27">
        <v>2271.4499999999998</v>
      </c>
      <c r="CY52" s="214">
        <f t="shared" si="7"/>
        <v>14888.189999999999</v>
      </c>
      <c r="CZ52" s="27">
        <v>1136.3</v>
      </c>
      <c r="DA52" s="27">
        <v>878.85</v>
      </c>
      <c r="DB52" s="27">
        <v>1047.2</v>
      </c>
      <c r="DC52" s="27">
        <v>1082.69</v>
      </c>
      <c r="DD52" s="27">
        <v>1145.06</v>
      </c>
      <c r="DE52" s="27">
        <v>1565.59</v>
      </c>
      <c r="DF52" s="27">
        <v>1203.8399999999999</v>
      </c>
      <c r="DG52" s="27">
        <v>1295.32</v>
      </c>
      <c r="DH52" s="27">
        <v>1265.3399999999999</v>
      </c>
      <c r="DI52" s="27">
        <v>1347.96</v>
      </c>
      <c r="DJ52" s="27">
        <v>1384.82</v>
      </c>
      <c r="DK52" s="27">
        <v>2131.71</v>
      </c>
      <c r="DL52" s="214">
        <f t="shared" si="8"/>
        <v>15484.68</v>
      </c>
      <c r="DM52" s="27">
        <v>1160.7</v>
      </c>
      <c r="DN52" s="27">
        <v>852.45</v>
      </c>
      <c r="DO52" s="27">
        <v>1009.55</v>
      </c>
      <c r="DP52" s="27">
        <v>1003.5</v>
      </c>
      <c r="DQ52" s="27">
        <v>1239.55</v>
      </c>
      <c r="DR52" s="27">
        <v>1372.63</v>
      </c>
      <c r="DS52" s="27">
        <v>1199.2</v>
      </c>
      <c r="DT52" s="27">
        <v>1141.3</v>
      </c>
      <c r="DU52" s="27">
        <v>1128.8</v>
      </c>
      <c r="DV52" s="27">
        <v>1265.8499999999999</v>
      </c>
      <c r="DW52" s="27">
        <v>1213.3499999999999</v>
      </c>
      <c r="DX52" s="27">
        <v>1986.85</v>
      </c>
      <c r="DY52" s="224">
        <v>1327.8</v>
      </c>
      <c r="DZ52" s="27">
        <v>950</v>
      </c>
      <c r="EA52" s="27"/>
      <c r="EC52" s="113" t="s">
        <v>265</v>
      </c>
      <c r="EE52" s="113"/>
      <c r="EF52" s="113"/>
      <c r="EG52" s="113"/>
      <c r="EH52" s="113"/>
      <c r="EI52" s="113"/>
      <c r="EJ52" s="113"/>
      <c r="EK52" s="113"/>
      <c r="EL52" s="113"/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</row>
    <row r="53" spans="1:152" ht="20.100000000000001" customHeight="1" x14ac:dyDescent="0.25">
      <c r="A53" s="269"/>
      <c r="B53" s="206" t="s">
        <v>34</v>
      </c>
      <c r="C53" s="207" t="s">
        <v>27</v>
      </c>
      <c r="D53" s="219">
        <v>0</v>
      </c>
      <c r="E53" s="219">
        <v>0</v>
      </c>
      <c r="F53" s="219">
        <v>0</v>
      </c>
      <c r="G53" s="219">
        <v>0</v>
      </c>
      <c r="H53" s="219">
        <v>9.9999999999999995E-7</v>
      </c>
      <c r="I53" s="219">
        <v>0</v>
      </c>
      <c r="J53" s="219">
        <v>0</v>
      </c>
      <c r="K53" s="219">
        <v>0</v>
      </c>
      <c r="L53" s="219">
        <v>0</v>
      </c>
      <c r="M53" s="220">
        <v>0</v>
      </c>
      <c r="N53" s="220">
        <v>0</v>
      </c>
      <c r="O53" s="220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0.91</v>
      </c>
      <c r="U53" s="27">
        <v>31.3</v>
      </c>
      <c r="V53" s="27">
        <v>2.0019999999999998</v>
      </c>
      <c r="W53" s="27">
        <v>2.2000000000000002</v>
      </c>
      <c r="X53" s="27">
        <v>14.96</v>
      </c>
      <c r="Y53" s="27">
        <v>11.5</v>
      </c>
      <c r="Z53" s="27">
        <v>18</v>
      </c>
      <c r="AA53" s="27">
        <v>24.9</v>
      </c>
      <c r="AB53" s="27">
        <v>29.9</v>
      </c>
      <c r="AC53" s="27">
        <v>2.65</v>
      </c>
      <c r="AD53" s="27">
        <v>15.28</v>
      </c>
      <c r="AE53" s="27">
        <v>12</v>
      </c>
      <c r="AF53" s="27">
        <v>9.1999999999999993</v>
      </c>
      <c r="AG53" s="27">
        <v>3</v>
      </c>
      <c r="AH53" s="27">
        <v>0.35</v>
      </c>
      <c r="AI53" s="27">
        <v>2.5</v>
      </c>
      <c r="AJ53" s="27">
        <v>1.6</v>
      </c>
      <c r="AK53" s="119">
        <v>0.7</v>
      </c>
      <c r="AL53" s="119">
        <v>5</v>
      </c>
      <c r="AM53" s="119">
        <v>18</v>
      </c>
      <c r="AN53" s="224">
        <v>0</v>
      </c>
      <c r="AO53" s="27">
        <v>1.7</v>
      </c>
      <c r="AP53" s="27">
        <v>0.4</v>
      </c>
      <c r="AQ53" s="27">
        <v>3.5</v>
      </c>
      <c r="AR53" s="27">
        <v>0</v>
      </c>
      <c r="AS53" s="27">
        <v>1.97</v>
      </c>
      <c r="AT53" s="27">
        <v>15.7</v>
      </c>
      <c r="AU53" s="27">
        <v>0</v>
      </c>
      <c r="AV53" s="27">
        <v>0</v>
      </c>
      <c r="AW53" s="27">
        <v>0</v>
      </c>
      <c r="AX53" s="27">
        <v>15.2</v>
      </c>
      <c r="AY53" s="27">
        <v>3.5</v>
      </c>
      <c r="AZ53" s="224">
        <v>0.15</v>
      </c>
      <c r="BA53" s="27">
        <v>3.2</v>
      </c>
      <c r="BB53" s="27">
        <v>0</v>
      </c>
      <c r="BC53" s="27">
        <v>1</v>
      </c>
      <c r="BD53" s="27">
        <v>5.7</v>
      </c>
      <c r="BE53" s="27">
        <v>3.1</v>
      </c>
      <c r="BF53" s="27">
        <v>1.2000999999999999</v>
      </c>
      <c r="BG53" s="27">
        <v>4.3</v>
      </c>
      <c r="BH53" s="27">
        <v>1</v>
      </c>
      <c r="BI53" s="27">
        <v>0</v>
      </c>
      <c r="BJ53" s="27">
        <v>5.8</v>
      </c>
      <c r="BK53" s="27">
        <v>12.8</v>
      </c>
      <c r="BL53" s="214">
        <f t="shared" si="4"/>
        <v>38.250100000000003</v>
      </c>
      <c r="BM53" s="27">
        <v>2.4</v>
      </c>
      <c r="BN53" s="27">
        <v>4</v>
      </c>
      <c r="BO53" s="27">
        <v>20</v>
      </c>
      <c r="BP53" s="27">
        <v>28.1</v>
      </c>
      <c r="BQ53" s="27">
        <v>15</v>
      </c>
      <c r="BR53" s="27">
        <v>0</v>
      </c>
      <c r="BS53" s="27">
        <v>10.5</v>
      </c>
      <c r="BT53" s="27">
        <v>0</v>
      </c>
      <c r="BU53" s="27">
        <v>5.4</v>
      </c>
      <c r="BV53" s="27">
        <v>0</v>
      </c>
      <c r="BW53" s="27">
        <v>1.5</v>
      </c>
      <c r="BX53" s="27">
        <v>43.3</v>
      </c>
      <c r="BY53" s="214">
        <f t="shared" si="5"/>
        <v>130.19999999999999</v>
      </c>
      <c r="BZ53" s="224">
        <v>3.1</v>
      </c>
      <c r="CA53" s="27">
        <v>0</v>
      </c>
      <c r="CB53" s="27">
        <v>0.9</v>
      </c>
      <c r="CC53" s="27">
        <v>0</v>
      </c>
      <c r="CD53" s="27">
        <v>2</v>
      </c>
      <c r="CE53" s="27">
        <v>1.4</v>
      </c>
      <c r="CF53" s="27">
        <v>9.4</v>
      </c>
      <c r="CG53" s="27">
        <v>0.8</v>
      </c>
      <c r="CH53" s="27">
        <v>1</v>
      </c>
      <c r="CI53" s="27">
        <v>2.1</v>
      </c>
      <c r="CJ53" s="27">
        <v>2</v>
      </c>
      <c r="CK53" s="27">
        <v>32.9</v>
      </c>
      <c r="CL53" s="214">
        <f t="shared" si="6"/>
        <v>55.6</v>
      </c>
      <c r="CM53" s="27">
        <v>0</v>
      </c>
      <c r="CN53" s="27">
        <v>0</v>
      </c>
      <c r="CO53" s="27">
        <v>1.47</v>
      </c>
      <c r="CP53" s="27">
        <v>0.3</v>
      </c>
      <c r="CQ53" s="27">
        <v>0</v>
      </c>
      <c r="CR53" s="27">
        <v>5.15</v>
      </c>
      <c r="CS53" s="27">
        <v>1.2</v>
      </c>
      <c r="CT53" s="27">
        <v>2.2000000000000002</v>
      </c>
      <c r="CU53" s="27">
        <v>13.5</v>
      </c>
      <c r="CV53" s="27">
        <v>2</v>
      </c>
      <c r="CW53" s="27">
        <v>5</v>
      </c>
      <c r="CX53" s="27">
        <v>6</v>
      </c>
      <c r="CY53" s="214">
        <f t="shared" si="7"/>
        <v>36.82</v>
      </c>
      <c r="CZ53" s="27">
        <v>0</v>
      </c>
      <c r="DA53" s="27">
        <v>0</v>
      </c>
      <c r="DB53" s="27">
        <v>0.35</v>
      </c>
      <c r="DC53" s="27">
        <v>0.8</v>
      </c>
      <c r="DD53" s="27">
        <v>13.04</v>
      </c>
      <c r="DE53" s="27">
        <v>0.4</v>
      </c>
      <c r="DF53" s="27">
        <v>0</v>
      </c>
      <c r="DG53" s="27">
        <v>3.1</v>
      </c>
      <c r="DH53" s="27">
        <v>2.7</v>
      </c>
      <c r="DI53" s="27">
        <v>1.1000000000000001</v>
      </c>
      <c r="DJ53" s="27">
        <v>9</v>
      </c>
      <c r="DK53" s="27">
        <v>16.100000000000001</v>
      </c>
      <c r="DL53" s="214">
        <f t="shared" si="8"/>
        <v>46.59</v>
      </c>
      <c r="DM53" s="27">
        <v>0.2</v>
      </c>
      <c r="DN53" s="27">
        <v>3</v>
      </c>
      <c r="DO53" s="27">
        <v>0</v>
      </c>
      <c r="DP53" s="27">
        <v>11.4</v>
      </c>
      <c r="DQ53" s="27">
        <v>0</v>
      </c>
      <c r="DR53" s="27">
        <v>0</v>
      </c>
      <c r="DS53" s="27">
        <v>1.35</v>
      </c>
      <c r="DT53" s="27">
        <v>0</v>
      </c>
      <c r="DU53" s="27">
        <v>1.2</v>
      </c>
      <c r="DV53" s="27">
        <v>1.77</v>
      </c>
      <c r="DW53" s="27">
        <v>0.5</v>
      </c>
      <c r="DX53" s="27">
        <v>8.35</v>
      </c>
      <c r="DY53" s="224">
        <v>0</v>
      </c>
      <c r="DZ53" s="27">
        <v>0.7</v>
      </c>
      <c r="EA53" s="27"/>
      <c r="EC53" s="113" t="s">
        <v>265</v>
      </c>
      <c r="EE53" s="113"/>
      <c r="EF53" s="113"/>
      <c r="EG53" s="113"/>
      <c r="EH53" s="113"/>
      <c r="EI53" s="113"/>
      <c r="EJ53" s="113"/>
      <c r="EK53" s="113"/>
      <c r="EL53" s="113"/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</row>
    <row r="54" spans="1:152" ht="20.100000000000001" customHeight="1" x14ac:dyDescent="0.25">
      <c r="A54" s="269"/>
      <c r="B54" s="206" t="s">
        <v>79</v>
      </c>
      <c r="C54" s="207" t="s">
        <v>86</v>
      </c>
      <c r="D54" s="219">
        <v>0</v>
      </c>
      <c r="E54" s="219">
        <v>0</v>
      </c>
      <c r="F54" s="219">
        <v>0</v>
      </c>
      <c r="G54" s="219">
        <v>0</v>
      </c>
      <c r="H54" s="219">
        <v>9.9999999999999995E-7</v>
      </c>
      <c r="I54" s="219">
        <v>0</v>
      </c>
      <c r="J54" s="219">
        <v>0</v>
      </c>
      <c r="K54" s="219">
        <v>0</v>
      </c>
      <c r="L54" s="219">
        <v>0</v>
      </c>
      <c r="M54" s="220">
        <v>0</v>
      </c>
      <c r="N54" s="220">
        <v>0</v>
      </c>
      <c r="O54" s="220">
        <v>0</v>
      </c>
      <c r="P54" s="219">
        <v>0</v>
      </c>
      <c r="Q54" s="219">
        <v>0</v>
      </c>
      <c r="R54" s="219">
        <v>0</v>
      </c>
      <c r="S54" s="219">
        <v>0</v>
      </c>
      <c r="T54" s="219">
        <v>9.9999999999999995E-7</v>
      </c>
      <c r="U54" s="219">
        <v>0</v>
      </c>
      <c r="V54" s="219">
        <v>0</v>
      </c>
      <c r="W54" s="219">
        <v>0</v>
      </c>
      <c r="X54" s="219">
        <v>0</v>
      </c>
      <c r="Y54" s="220">
        <v>0</v>
      </c>
      <c r="Z54" s="220">
        <v>0</v>
      </c>
      <c r="AA54" s="220">
        <v>0</v>
      </c>
      <c r="AB54" s="27">
        <v>0</v>
      </c>
      <c r="AC54" s="27">
        <v>0</v>
      </c>
      <c r="AD54" s="27">
        <v>0</v>
      </c>
      <c r="AE54" s="27">
        <v>10.40560022</v>
      </c>
      <c r="AF54" s="27">
        <v>15.458109589999999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24">
        <v>0</v>
      </c>
      <c r="AO54" s="27">
        <v>0</v>
      </c>
      <c r="AP54" s="27">
        <v>0</v>
      </c>
      <c r="AQ54" s="27">
        <v>0</v>
      </c>
      <c r="AR54" s="27">
        <v>0</v>
      </c>
      <c r="AS54" s="27">
        <v>0</v>
      </c>
      <c r="AT54" s="27">
        <v>0</v>
      </c>
      <c r="AU54" s="27">
        <v>0</v>
      </c>
      <c r="AV54" s="27">
        <v>0</v>
      </c>
      <c r="AW54" s="27">
        <v>0</v>
      </c>
      <c r="AX54" s="27">
        <v>0</v>
      </c>
      <c r="AY54" s="27">
        <v>0</v>
      </c>
      <c r="AZ54" s="224">
        <v>0</v>
      </c>
      <c r="BA54" s="27">
        <v>0</v>
      </c>
      <c r="BB54" s="27">
        <v>0</v>
      </c>
      <c r="BC54" s="27">
        <v>0</v>
      </c>
      <c r="BD54" s="27">
        <v>0</v>
      </c>
      <c r="BE54" s="27">
        <v>0</v>
      </c>
      <c r="BF54" s="27">
        <v>0</v>
      </c>
      <c r="BG54" s="27">
        <v>0</v>
      </c>
      <c r="BH54" s="27">
        <v>0</v>
      </c>
      <c r="BI54" s="27">
        <v>0</v>
      </c>
      <c r="BJ54" s="27">
        <v>0</v>
      </c>
      <c r="BK54" s="27">
        <v>0</v>
      </c>
      <c r="BL54" s="214">
        <f t="shared" si="4"/>
        <v>0</v>
      </c>
      <c r="BM54" s="27">
        <v>0</v>
      </c>
      <c r="BN54" s="27">
        <v>0</v>
      </c>
      <c r="BO54" s="27">
        <v>0</v>
      </c>
      <c r="BP54" s="27">
        <v>0</v>
      </c>
      <c r="BQ54" s="27">
        <v>0</v>
      </c>
      <c r="BR54" s="27">
        <v>0</v>
      </c>
      <c r="BS54" s="27">
        <v>0</v>
      </c>
      <c r="BT54" s="27">
        <v>0</v>
      </c>
      <c r="BU54" s="27">
        <v>0</v>
      </c>
      <c r="BV54" s="27">
        <v>0</v>
      </c>
      <c r="BW54" s="27">
        <v>0</v>
      </c>
      <c r="BX54" s="27">
        <v>4.1349453899999995</v>
      </c>
      <c r="BY54" s="214">
        <f t="shared" si="5"/>
        <v>4.1349453899999995</v>
      </c>
      <c r="BZ54" s="224">
        <v>2.1323120899999997</v>
      </c>
      <c r="CA54" s="27">
        <v>4.7480270000000005E-2</v>
      </c>
      <c r="CB54" s="27">
        <v>0.92081191000000007</v>
      </c>
      <c r="CC54" s="27">
        <v>0.85169676000000005</v>
      </c>
      <c r="CD54" s="27">
        <v>2.0000000000000001E-4</v>
      </c>
      <c r="CE54" s="27">
        <v>0.52465944999999992</v>
      </c>
      <c r="CF54" s="27">
        <v>0.53274120999999997</v>
      </c>
      <c r="CG54" s="27">
        <v>0.40248738999999994</v>
      </c>
      <c r="CH54" s="27">
        <v>5.4358599999999998E-3</v>
      </c>
      <c r="CI54" s="27">
        <v>1.9455499999999999E-3</v>
      </c>
      <c r="CJ54" s="27">
        <v>4.7903499999999995E-2</v>
      </c>
      <c r="CK54" s="27">
        <v>4.3040189999999999E-2</v>
      </c>
      <c r="CL54" s="214">
        <f t="shared" si="6"/>
        <v>5.5107141800000017</v>
      </c>
      <c r="CM54" s="27">
        <v>1.3961500000000001E-3</v>
      </c>
      <c r="CN54" s="27">
        <v>1.3996629299999999</v>
      </c>
      <c r="CO54" s="27">
        <v>2.1683882300000001</v>
      </c>
      <c r="CP54" s="27">
        <v>2.8707648900000002</v>
      </c>
      <c r="CQ54" s="27">
        <v>5.4000000000000001E-4</v>
      </c>
      <c r="CR54" s="27">
        <v>0</v>
      </c>
      <c r="CS54" s="27">
        <v>0</v>
      </c>
      <c r="CT54" s="27">
        <v>1.0602227799999999</v>
      </c>
      <c r="CU54" s="27">
        <v>8.758450000000001E-3</v>
      </c>
      <c r="CV54" s="27">
        <v>0.25608070999999999</v>
      </c>
      <c r="CW54" s="27">
        <v>0</v>
      </c>
      <c r="CX54" s="27">
        <v>0</v>
      </c>
      <c r="CY54" s="214">
        <f t="shared" si="7"/>
        <v>7.7658141400000007</v>
      </c>
      <c r="CZ54" s="27">
        <v>2.42476972</v>
      </c>
      <c r="DA54" s="27">
        <v>1.2292464599999999</v>
      </c>
      <c r="DB54" s="27">
        <v>0.13467695999999998</v>
      </c>
      <c r="DC54" s="27">
        <v>0</v>
      </c>
      <c r="DD54" s="27">
        <v>0</v>
      </c>
      <c r="DE54" s="27">
        <v>1.8996240000000001E-2</v>
      </c>
      <c r="DF54" s="27">
        <v>7.7150682700000006</v>
      </c>
      <c r="DG54" s="27">
        <v>1.11770229</v>
      </c>
      <c r="DH54" s="27">
        <v>1.18751253</v>
      </c>
      <c r="DI54" s="27">
        <v>2.6135660000000002E-2</v>
      </c>
      <c r="DJ54" s="27">
        <v>3.1201875700000001</v>
      </c>
      <c r="DK54" s="27">
        <v>0.32512223000000001</v>
      </c>
      <c r="DL54" s="214">
        <f t="shared" si="8"/>
        <v>17.299417930000001</v>
      </c>
      <c r="DM54" s="27">
        <v>3.2449870100000004</v>
      </c>
      <c r="DN54" s="27">
        <v>0</v>
      </c>
      <c r="DO54" s="27">
        <v>3.1383099999999997E-2</v>
      </c>
      <c r="DP54" s="27">
        <v>0</v>
      </c>
      <c r="DQ54" s="27">
        <v>1.6217E-4</v>
      </c>
      <c r="DR54" s="27">
        <v>6.4443990000000007E-2</v>
      </c>
      <c r="DS54" s="27">
        <v>0.16385085999999999</v>
      </c>
      <c r="DT54" s="27">
        <v>1.3297483300000001</v>
      </c>
      <c r="DU54" s="27">
        <v>3.3716400000000001E-2</v>
      </c>
      <c r="DV54" s="27">
        <v>0.77904278000000005</v>
      </c>
      <c r="DW54" s="27">
        <v>0.24246249</v>
      </c>
      <c r="DX54" s="27">
        <v>0.54201080000000001</v>
      </c>
      <c r="DY54" s="224">
        <v>1.5246027600000001</v>
      </c>
      <c r="DZ54" s="27">
        <v>0</v>
      </c>
      <c r="EA54" s="27"/>
      <c r="EC54" s="113" t="s">
        <v>265</v>
      </c>
      <c r="EE54" s="113"/>
      <c r="EF54" s="113"/>
      <c r="EG54" s="113"/>
      <c r="EH54" s="113"/>
      <c r="EI54" s="113"/>
      <c r="EJ54" s="113"/>
      <c r="EK54" s="113"/>
      <c r="EL54" s="113"/>
      <c r="EM54" s="113"/>
      <c r="EN54" s="113"/>
      <c r="EO54" s="113"/>
      <c r="EP54" s="113"/>
      <c r="EQ54" s="113"/>
      <c r="ER54" s="113"/>
      <c r="ES54" s="113"/>
      <c r="ET54" s="113"/>
      <c r="EU54" s="113"/>
      <c r="EV54" s="113"/>
    </row>
    <row r="55" spans="1:152" ht="20.100000000000001" customHeight="1" x14ac:dyDescent="0.25">
      <c r="A55" s="269"/>
      <c r="B55" s="206" t="s">
        <v>107</v>
      </c>
      <c r="C55" s="207" t="s">
        <v>108</v>
      </c>
      <c r="D55" s="219">
        <v>0</v>
      </c>
      <c r="E55" s="219">
        <v>0</v>
      </c>
      <c r="F55" s="219">
        <v>0</v>
      </c>
      <c r="G55" s="219">
        <v>0</v>
      </c>
      <c r="H55" s="219">
        <v>0</v>
      </c>
      <c r="I55" s="219">
        <v>0</v>
      </c>
      <c r="J55" s="219">
        <v>0</v>
      </c>
      <c r="K55" s="219">
        <v>0</v>
      </c>
      <c r="L55" s="219">
        <v>0</v>
      </c>
      <c r="M55" s="220">
        <v>0</v>
      </c>
      <c r="N55" s="220">
        <v>0</v>
      </c>
      <c r="O55" s="220">
        <v>0</v>
      </c>
      <c r="P55" s="219">
        <v>0</v>
      </c>
      <c r="Q55" s="219">
        <v>0</v>
      </c>
      <c r="R55" s="219">
        <v>0</v>
      </c>
      <c r="S55" s="219">
        <v>0</v>
      </c>
      <c r="T55" s="219">
        <v>0</v>
      </c>
      <c r="U55" s="219">
        <v>0</v>
      </c>
      <c r="V55" s="219">
        <v>0</v>
      </c>
      <c r="W55" s="219">
        <v>0</v>
      </c>
      <c r="X55" s="219">
        <v>0</v>
      </c>
      <c r="Y55" s="220">
        <v>0</v>
      </c>
      <c r="Z55" s="220">
        <v>0</v>
      </c>
      <c r="AA55" s="220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24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24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7">
        <v>0</v>
      </c>
      <c r="BG55" s="27">
        <v>0</v>
      </c>
      <c r="BH55" s="27">
        <v>0</v>
      </c>
      <c r="BI55" s="27">
        <v>0</v>
      </c>
      <c r="BJ55" s="27">
        <v>0</v>
      </c>
      <c r="BK55" s="27">
        <v>0</v>
      </c>
      <c r="BL55" s="214">
        <f t="shared" si="4"/>
        <v>0</v>
      </c>
      <c r="BM55" s="27">
        <v>0</v>
      </c>
      <c r="BN55" s="27">
        <v>0</v>
      </c>
      <c r="BO55" s="27">
        <v>0</v>
      </c>
      <c r="BP55" s="27">
        <v>0</v>
      </c>
      <c r="BQ55" s="27">
        <v>0</v>
      </c>
      <c r="BR55" s="27">
        <v>0</v>
      </c>
      <c r="BS55" s="27">
        <v>0</v>
      </c>
      <c r="BT55" s="27">
        <v>0</v>
      </c>
      <c r="BU55" s="27">
        <v>0</v>
      </c>
      <c r="BV55" s="27">
        <v>0</v>
      </c>
      <c r="BW55" s="27">
        <v>0</v>
      </c>
      <c r="BX55" s="27">
        <v>0</v>
      </c>
      <c r="BY55" s="214">
        <f t="shared" si="5"/>
        <v>0</v>
      </c>
      <c r="BZ55" s="224">
        <v>0</v>
      </c>
      <c r="CA55" s="27">
        <v>0</v>
      </c>
      <c r="CB55" s="27">
        <v>0</v>
      </c>
      <c r="CC55" s="27">
        <v>0</v>
      </c>
      <c r="CD55" s="27">
        <v>0</v>
      </c>
      <c r="CE55" s="27">
        <v>0</v>
      </c>
      <c r="CF55" s="27">
        <f>216795.48/1000000</f>
        <v>0.21679548000000001</v>
      </c>
      <c r="CG55" s="27">
        <v>0</v>
      </c>
      <c r="CH55" s="27">
        <v>0.26106149000000001</v>
      </c>
      <c r="CI55" s="27">
        <v>0.25834572</v>
      </c>
      <c r="CJ55" s="27">
        <v>0</v>
      </c>
      <c r="CK55" s="27">
        <v>3.0064979999999998E-2</v>
      </c>
      <c r="CL55" s="214">
        <f t="shared" si="6"/>
        <v>0.76626767000000007</v>
      </c>
      <c r="CM55" s="27">
        <v>0</v>
      </c>
      <c r="CN55" s="27">
        <v>0.27495946999999998</v>
      </c>
      <c r="CO55" s="27">
        <v>0</v>
      </c>
      <c r="CP55" s="27">
        <v>0</v>
      </c>
      <c r="CQ55" s="27">
        <v>1.0911819999999999E-2</v>
      </c>
      <c r="CR55" s="27">
        <v>0</v>
      </c>
      <c r="CS55" s="27">
        <v>0</v>
      </c>
      <c r="CT55" s="27">
        <v>0.40361153000000005</v>
      </c>
      <c r="CU55" s="27">
        <v>4.8056149999999999E-2</v>
      </c>
      <c r="CV55" s="27">
        <v>5.7071129999999998E-2</v>
      </c>
      <c r="CW55" s="27">
        <v>3.4300000000000002E-6</v>
      </c>
      <c r="CX55" s="27">
        <v>0</v>
      </c>
      <c r="CY55" s="214">
        <f t="shared" si="7"/>
        <v>0.79461353000000001</v>
      </c>
      <c r="CZ55" s="27">
        <v>0</v>
      </c>
      <c r="DA55" s="27">
        <v>0</v>
      </c>
      <c r="DB55" s="27">
        <v>0</v>
      </c>
      <c r="DC55" s="27">
        <v>0.19340025</v>
      </c>
      <c r="DD55" s="27">
        <v>4.0376999999999996E-4</v>
      </c>
      <c r="DE55" s="27">
        <v>2.51183E-2</v>
      </c>
      <c r="DF55" s="27">
        <v>0</v>
      </c>
      <c r="DG55" s="27">
        <v>0</v>
      </c>
      <c r="DH55" s="27">
        <v>0</v>
      </c>
      <c r="DI55" s="27">
        <v>0</v>
      </c>
      <c r="DJ55" s="27">
        <v>0</v>
      </c>
      <c r="DK55" s="27">
        <v>0</v>
      </c>
      <c r="DL55" s="214">
        <f t="shared" si="8"/>
        <v>0.21892232</v>
      </c>
      <c r="DM55" s="27">
        <v>0</v>
      </c>
      <c r="DN55" s="27">
        <v>0</v>
      </c>
      <c r="DO55" s="27">
        <v>0.34047496999999999</v>
      </c>
      <c r="DP55" s="27">
        <v>3.675544E-2</v>
      </c>
      <c r="DQ55" s="27">
        <v>0</v>
      </c>
      <c r="DR55" s="27">
        <v>0</v>
      </c>
      <c r="DS55" s="27">
        <v>0</v>
      </c>
      <c r="DT55" s="27">
        <v>0</v>
      </c>
      <c r="DU55" s="27">
        <v>0</v>
      </c>
      <c r="DV55" s="27">
        <v>0</v>
      </c>
      <c r="DW55" s="27">
        <v>0</v>
      </c>
      <c r="DX55" s="27">
        <v>3.0135000000000003E-4</v>
      </c>
      <c r="DY55" s="224">
        <v>0</v>
      </c>
      <c r="DZ55" s="27">
        <v>6.3988000000000001E-4</v>
      </c>
      <c r="EA55" s="27"/>
      <c r="EC55" s="113" t="s">
        <v>265</v>
      </c>
      <c r="EE55" s="113"/>
      <c r="EF55" s="113"/>
      <c r="EG55" s="113"/>
      <c r="EH55" s="113"/>
      <c r="EI55" s="113"/>
      <c r="EJ55" s="113"/>
      <c r="EK55" s="113"/>
      <c r="EL55" s="113"/>
      <c r="EM55" s="113"/>
      <c r="EN55" s="113"/>
      <c r="EO55" s="113"/>
      <c r="EP55" s="113"/>
      <c r="EQ55" s="113"/>
      <c r="ER55" s="113"/>
      <c r="ES55" s="113"/>
      <c r="ET55" s="113"/>
      <c r="EU55" s="113"/>
      <c r="EV55" s="113"/>
    </row>
    <row r="56" spans="1:152" ht="20.100000000000001" customHeight="1" x14ac:dyDescent="0.25">
      <c r="A56" s="269"/>
      <c r="B56" s="206" t="s">
        <v>275</v>
      </c>
      <c r="C56" s="207" t="s">
        <v>277</v>
      </c>
      <c r="D56" s="219"/>
      <c r="E56" s="219"/>
      <c r="F56" s="219"/>
      <c r="G56" s="219"/>
      <c r="H56" s="219"/>
      <c r="I56" s="219"/>
      <c r="J56" s="219"/>
      <c r="K56" s="219"/>
      <c r="L56" s="219"/>
      <c r="M56" s="220"/>
      <c r="N56" s="220"/>
      <c r="O56" s="220"/>
      <c r="P56" s="219"/>
      <c r="Q56" s="219"/>
      <c r="R56" s="219"/>
      <c r="S56" s="219"/>
      <c r="T56" s="219"/>
      <c r="U56" s="219"/>
      <c r="V56" s="219"/>
      <c r="W56" s="219"/>
      <c r="X56" s="219"/>
      <c r="Y56" s="220"/>
      <c r="Z56" s="220"/>
      <c r="AA56" s="220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24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24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14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14"/>
      <c r="BZ56" s="224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14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14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14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24"/>
      <c r="DZ56" s="27">
        <v>2.0274573999999999</v>
      </c>
      <c r="EA56" s="27"/>
      <c r="EE56" s="113"/>
      <c r="EF56" s="113"/>
      <c r="EG56" s="113"/>
      <c r="EH56" s="113"/>
      <c r="EI56" s="113"/>
      <c r="EJ56" s="113"/>
      <c r="EK56" s="113"/>
      <c r="EL56" s="113"/>
      <c r="EM56" s="113"/>
      <c r="EN56" s="113"/>
      <c r="EO56" s="113"/>
      <c r="EP56" s="113"/>
      <c r="EQ56" s="113"/>
      <c r="ER56" s="113"/>
      <c r="ES56" s="113"/>
      <c r="ET56" s="113"/>
      <c r="EU56" s="113"/>
      <c r="EV56" s="113"/>
    </row>
    <row r="57" spans="1:152" ht="20.100000000000001" customHeight="1" x14ac:dyDescent="0.25">
      <c r="A57" s="269"/>
      <c r="B57" s="206" t="s">
        <v>247</v>
      </c>
      <c r="C57" s="207" t="s">
        <v>252</v>
      </c>
      <c r="D57" s="219"/>
      <c r="E57" s="219"/>
      <c r="F57" s="219"/>
      <c r="G57" s="219"/>
      <c r="H57" s="219"/>
      <c r="I57" s="219"/>
      <c r="J57" s="219"/>
      <c r="K57" s="219"/>
      <c r="L57" s="219"/>
      <c r="M57" s="220"/>
      <c r="N57" s="220"/>
      <c r="O57" s="220"/>
      <c r="P57" s="219"/>
      <c r="Q57" s="219"/>
      <c r="R57" s="219"/>
      <c r="S57" s="219"/>
      <c r="T57" s="219"/>
      <c r="U57" s="219"/>
      <c r="V57" s="219"/>
      <c r="W57" s="219"/>
      <c r="X57" s="219"/>
      <c r="Y57" s="220"/>
      <c r="Z57" s="220"/>
      <c r="AA57" s="220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24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24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14">
        <f t="shared" si="4"/>
        <v>0</v>
      </c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14">
        <f t="shared" si="5"/>
        <v>0</v>
      </c>
      <c r="BZ57" s="224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14">
        <f t="shared" si="6"/>
        <v>0</v>
      </c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14">
        <f t="shared" si="7"/>
        <v>0</v>
      </c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14">
        <f t="shared" si="8"/>
        <v>0</v>
      </c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24">
        <v>1.9551766500000001</v>
      </c>
      <c r="DZ57" s="27">
        <v>1.17266969</v>
      </c>
      <c r="EA57" s="27"/>
      <c r="EC57" s="113" t="s">
        <v>265</v>
      </c>
      <c r="EE57" s="113"/>
      <c r="EF57" s="113"/>
      <c r="EG57" s="113"/>
      <c r="EH57" s="113"/>
      <c r="EI57" s="113"/>
      <c r="EJ57" s="113"/>
      <c r="EK57" s="113"/>
      <c r="EL57" s="113"/>
      <c r="EM57" s="113"/>
      <c r="EN57" s="113"/>
      <c r="EO57" s="113"/>
      <c r="EP57" s="113"/>
      <c r="EQ57" s="113"/>
      <c r="ER57" s="113"/>
      <c r="ES57" s="113"/>
      <c r="ET57" s="113"/>
      <c r="EU57" s="113"/>
      <c r="EV57" s="113"/>
    </row>
    <row r="58" spans="1:152" ht="20.100000000000001" customHeight="1" x14ac:dyDescent="0.25">
      <c r="A58" s="269"/>
      <c r="B58" s="206" t="s">
        <v>248</v>
      </c>
      <c r="C58" s="207" t="s">
        <v>253</v>
      </c>
      <c r="D58" s="219"/>
      <c r="E58" s="219"/>
      <c r="F58" s="219"/>
      <c r="G58" s="219"/>
      <c r="H58" s="219"/>
      <c r="I58" s="219"/>
      <c r="J58" s="219"/>
      <c r="K58" s="219"/>
      <c r="L58" s="219"/>
      <c r="M58" s="220"/>
      <c r="N58" s="220"/>
      <c r="O58" s="220"/>
      <c r="P58" s="219"/>
      <c r="Q58" s="219"/>
      <c r="R58" s="219"/>
      <c r="S58" s="219"/>
      <c r="T58" s="219"/>
      <c r="U58" s="219"/>
      <c r="V58" s="219"/>
      <c r="W58" s="219"/>
      <c r="X58" s="219"/>
      <c r="Y58" s="220"/>
      <c r="Z58" s="220"/>
      <c r="AA58" s="220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24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24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14">
        <f t="shared" si="4"/>
        <v>0</v>
      </c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14">
        <f t="shared" si="5"/>
        <v>0</v>
      </c>
      <c r="BZ58" s="224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14">
        <f t="shared" si="6"/>
        <v>0</v>
      </c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14">
        <f t="shared" si="7"/>
        <v>0</v>
      </c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14">
        <f t="shared" si="8"/>
        <v>0</v>
      </c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24">
        <v>4.0000000000000003E-7</v>
      </c>
      <c r="DZ58" s="27">
        <v>0</v>
      </c>
      <c r="EA58" s="27"/>
      <c r="EC58" s="113" t="s">
        <v>265</v>
      </c>
      <c r="EE58" s="113"/>
      <c r="EF58" s="113"/>
      <c r="EG58" s="113"/>
      <c r="EH58" s="113"/>
      <c r="EI58" s="113"/>
      <c r="EJ58" s="113"/>
      <c r="EK58" s="113"/>
      <c r="EL58" s="113"/>
      <c r="EM58" s="113"/>
      <c r="EN58" s="113"/>
      <c r="EO58" s="113"/>
      <c r="EP58" s="113"/>
      <c r="EQ58" s="113"/>
      <c r="ER58" s="113"/>
      <c r="ES58" s="113"/>
      <c r="ET58" s="113"/>
      <c r="EU58" s="113"/>
      <c r="EV58" s="113"/>
    </row>
    <row r="59" spans="1:152" ht="20.100000000000001" customHeight="1" x14ac:dyDescent="0.25">
      <c r="A59" s="269"/>
      <c r="B59" s="206" t="s">
        <v>55</v>
      </c>
      <c r="C59" s="207" t="s">
        <v>56</v>
      </c>
      <c r="D59" s="219">
        <v>0</v>
      </c>
      <c r="E59" s="219">
        <v>0</v>
      </c>
      <c r="F59" s="219">
        <v>0</v>
      </c>
      <c r="G59" s="219">
        <v>0</v>
      </c>
      <c r="H59" s="219">
        <v>9.9999999999999995E-7</v>
      </c>
      <c r="I59" s="219">
        <v>0</v>
      </c>
      <c r="J59" s="219">
        <v>0</v>
      </c>
      <c r="K59" s="219">
        <v>0</v>
      </c>
      <c r="L59" s="219">
        <v>0</v>
      </c>
      <c r="M59" s="220">
        <v>0</v>
      </c>
      <c r="N59" s="220">
        <v>0</v>
      </c>
      <c r="O59" s="220">
        <v>0</v>
      </c>
      <c r="P59" s="219">
        <v>0</v>
      </c>
      <c r="Q59" s="219">
        <v>0</v>
      </c>
      <c r="R59" s="219">
        <v>0</v>
      </c>
      <c r="S59" s="219">
        <v>0</v>
      </c>
      <c r="T59" s="219">
        <v>9.9999999999999995E-7</v>
      </c>
      <c r="U59" s="219">
        <v>0</v>
      </c>
      <c r="V59" s="219">
        <v>0</v>
      </c>
      <c r="W59" s="219">
        <v>0</v>
      </c>
      <c r="X59" s="219">
        <v>0</v>
      </c>
      <c r="Y59" s="220">
        <v>0</v>
      </c>
      <c r="Z59" s="220">
        <v>0</v>
      </c>
      <c r="AA59" s="220">
        <v>0</v>
      </c>
      <c r="AB59" s="27">
        <v>0</v>
      </c>
      <c r="AC59" s="27">
        <v>0</v>
      </c>
      <c r="AD59" s="27">
        <v>0</v>
      </c>
      <c r="AE59" s="27">
        <v>10.40560022</v>
      </c>
      <c r="AF59" s="27">
        <v>15.458109589999999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24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12.558</v>
      </c>
      <c r="AV59" s="27">
        <v>9.7672399999999993</v>
      </c>
      <c r="AW59" s="27">
        <v>6.5339999999999998</v>
      </c>
      <c r="AX59" s="27">
        <v>4.71</v>
      </c>
      <c r="AY59" s="27">
        <v>14.170030000000001</v>
      </c>
      <c r="AZ59" s="224">
        <v>16.757999999999999</v>
      </c>
      <c r="BA59" s="27">
        <v>7.9180000000000001</v>
      </c>
      <c r="BB59" s="27">
        <v>6.5055500000000004</v>
      </c>
      <c r="BC59" s="27">
        <v>6.266</v>
      </c>
      <c r="BD59" s="27">
        <v>5.3570500000000001</v>
      </c>
      <c r="BE59" s="27">
        <v>7.516</v>
      </c>
      <c r="BF59" s="27">
        <v>10.430999999999999</v>
      </c>
      <c r="BG59" s="27">
        <v>6.6929999999999996</v>
      </c>
      <c r="BH59" s="27">
        <v>7.2569299999999997</v>
      </c>
      <c r="BI59" s="27">
        <v>4.6710000000000003</v>
      </c>
      <c r="BJ59" s="27">
        <v>2.7440000000000002</v>
      </c>
      <c r="BK59" s="27">
        <v>2.2109999999999999</v>
      </c>
      <c r="BL59" s="214">
        <f t="shared" si="4"/>
        <v>84.327529999999996</v>
      </c>
      <c r="BM59" s="27">
        <v>3.1219999999999999</v>
      </c>
      <c r="BN59" s="27">
        <v>2.5954999999999999</v>
      </c>
      <c r="BO59" s="27">
        <v>1.7664500000000001</v>
      </c>
      <c r="BP59" s="27">
        <v>1.19</v>
      </c>
      <c r="BQ59" s="27">
        <v>0.59928000000000003</v>
      </c>
      <c r="BR59" s="27">
        <v>0.375</v>
      </c>
      <c r="BS59" s="27">
        <v>0.83199999999999996</v>
      </c>
      <c r="BT59" s="27">
        <v>0.78200000000000003</v>
      </c>
      <c r="BU59" s="27">
        <v>0.78300000000000003</v>
      </c>
      <c r="BV59" s="27">
        <v>0.78400000000000003</v>
      </c>
      <c r="BW59" s="27">
        <v>0.217</v>
      </c>
      <c r="BX59" s="27">
        <v>0.52500000000000002</v>
      </c>
      <c r="BY59" s="214">
        <f t="shared" si="5"/>
        <v>13.571230000000002</v>
      </c>
      <c r="BZ59" s="224">
        <v>0.433</v>
      </c>
      <c r="CA59" s="27">
        <v>0.33910000000000001</v>
      </c>
      <c r="CB59" s="27">
        <v>0.55349999999999999</v>
      </c>
      <c r="CC59" s="27">
        <v>0.76</v>
      </c>
      <c r="CD59" s="27">
        <v>0.36255995999999996</v>
      </c>
      <c r="CE59" s="27">
        <v>1.0009999999999999</v>
      </c>
      <c r="CF59" s="27">
        <v>1.016</v>
      </c>
      <c r="CG59" s="27">
        <v>2.4260000000000002</v>
      </c>
      <c r="CH59" s="27">
        <v>3.306</v>
      </c>
      <c r="CI59" s="27">
        <v>1.871</v>
      </c>
      <c r="CJ59" s="27">
        <v>1.1180000000000001</v>
      </c>
      <c r="CK59" s="27">
        <v>0.159</v>
      </c>
      <c r="CL59" s="214">
        <f t="shared" si="6"/>
        <v>13.345159960000002</v>
      </c>
      <c r="CM59" s="27">
        <v>0.27400000000000002</v>
      </c>
      <c r="CN59" s="27">
        <v>0.61699999999999999</v>
      </c>
      <c r="CO59" s="27">
        <v>1.1779999999999999</v>
      </c>
      <c r="CP59" s="27">
        <v>0.65610972999999995</v>
      </c>
      <c r="CQ59" s="27">
        <v>0.99450000000000005</v>
      </c>
      <c r="CR59" s="27">
        <v>0.68200000000000005</v>
      </c>
      <c r="CS59" s="27">
        <v>1.117</v>
      </c>
      <c r="CT59" s="27">
        <v>2.5539999999999998</v>
      </c>
      <c r="CU59" s="27">
        <v>2.9049999999999998</v>
      </c>
      <c r="CV59" s="27">
        <v>1.5660000000000001</v>
      </c>
      <c r="CW59" s="27">
        <v>0.38800000000000001</v>
      </c>
      <c r="CX59" s="27">
        <v>0.18</v>
      </c>
      <c r="CY59" s="214">
        <f t="shared" si="7"/>
        <v>13.11160973</v>
      </c>
      <c r="CZ59" s="27">
        <v>0.48899999999999999</v>
      </c>
      <c r="DA59" s="27">
        <v>0.27100000000000002</v>
      </c>
      <c r="DB59" s="27">
        <v>1.387</v>
      </c>
      <c r="DC59" s="27">
        <v>1.1041000000000001</v>
      </c>
      <c r="DD59" s="27">
        <v>0.752</v>
      </c>
      <c r="DE59" s="27">
        <v>1.3049999999999999</v>
      </c>
      <c r="DF59" s="27">
        <v>1.27</v>
      </c>
      <c r="DG59" s="27">
        <v>2.7879999999999998</v>
      </c>
      <c r="DH59" s="27">
        <v>2.3809999999999998</v>
      </c>
      <c r="DI59" s="27">
        <v>0.98399999999999999</v>
      </c>
      <c r="DJ59" s="27">
        <v>0.39100000000000001</v>
      </c>
      <c r="DK59" s="27">
        <v>1.2549999999999999</v>
      </c>
      <c r="DL59" s="214">
        <f t="shared" si="8"/>
        <v>14.377099999999999</v>
      </c>
      <c r="DM59" s="27">
        <v>0.48499999999999999</v>
      </c>
      <c r="DN59" s="27">
        <v>0.76700000000000002</v>
      </c>
      <c r="DO59" s="27">
        <v>0.96048</v>
      </c>
      <c r="DP59" s="27">
        <v>1.794</v>
      </c>
      <c r="DQ59" s="27">
        <v>0.93500000000000005</v>
      </c>
      <c r="DR59" s="27">
        <v>1.409</v>
      </c>
      <c r="DS59" s="27">
        <v>1.0840000000000001</v>
      </c>
      <c r="DT59" s="27">
        <v>1.6180000000000001</v>
      </c>
      <c r="DU59" s="27">
        <v>0.89100000000000001</v>
      </c>
      <c r="DV59" s="27">
        <v>0.35</v>
      </c>
      <c r="DW59" s="27">
        <v>0.17399999999999999</v>
      </c>
      <c r="DX59" s="27">
        <v>0.45500000000000002</v>
      </c>
      <c r="DY59" s="224">
        <v>0.54100000000000004</v>
      </c>
      <c r="DZ59" s="27">
        <v>0.66200000000000003</v>
      </c>
      <c r="EA59" s="27"/>
      <c r="EC59" s="113" t="s">
        <v>265</v>
      </c>
      <c r="EE59" s="113"/>
      <c r="EF59" s="113"/>
      <c r="EG59" s="113"/>
      <c r="EH59" s="113"/>
      <c r="EI59" s="113"/>
      <c r="EJ59" s="113"/>
      <c r="EK59" s="113"/>
      <c r="EL59" s="113"/>
      <c r="EM59" s="113"/>
      <c r="EN59" s="113"/>
      <c r="EO59" s="113"/>
      <c r="EP59" s="113"/>
      <c r="EQ59" s="113"/>
      <c r="ER59" s="113"/>
      <c r="ES59" s="113"/>
      <c r="ET59" s="113"/>
      <c r="EU59" s="113"/>
      <c r="EV59" s="113"/>
    </row>
    <row r="60" spans="1:152" ht="20.100000000000001" customHeight="1" thickBot="1" x14ac:dyDescent="0.3">
      <c r="A60" s="269"/>
      <c r="B60" s="206" t="s">
        <v>82</v>
      </c>
      <c r="C60" s="207" t="s">
        <v>87</v>
      </c>
      <c r="D60" s="219">
        <v>0</v>
      </c>
      <c r="E60" s="219">
        <v>0</v>
      </c>
      <c r="F60" s="219">
        <v>0</v>
      </c>
      <c r="G60" s="219">
        <v>0</v>
      </c>
      <c r="H60" s="219">
        <v>9.9999999999999995E-7</v>
      </c>
      <c r="I60" s="219">
        <v>0</v>
      </c>
      <c r="J60" s="219">
        <v>0</v>
      </c>
      <c r="K60" s="219">
        <v>0</v>
      </c>
      <c r="L60" s="219">
        <v>0</v>
      </c>
      <c r="M60" s="220">
        <v>0</v>
      </c>
      <c r="N60" s="220">
        <v>0</v>
      </c>
      <c r="O60" s="220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9.9999999999999995E-7</v>
      </c>
      <c r="U60" s="219">
        <v>0</v>
      </c>
      <c r="V60" s="219">
        <v>0</v>
      </c>
      <c r="W60" s="219">
        <v>0</v>
      </c>
      <c r="X60" s="219">
        <v>0</v>
      </c>
      <c r="Y60" s="220">
        <v>0</v>
      </c>
      <c r="Z60" s="220">
        <v>0</v>
      </c>
      <c r="AA60" s="220">
        <v>0</v>
      </c>
      <c r="AB60" s="27">
        <v>0</v>
      </c>
      <c r="AC60" s="27">
        <v>0</v>
      </c>
      <c r="AD60" s="27">
        <v>0</v>
      </c>
      <c r="AE60" s="27">
        <v>10.40560022</v>
      </c>
      <c r="AF60" s="27">
        <v>15.458109589999999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24">
        <v>0</v>
      </c>
      <c r="AO60" s="27">
        <v>0</v>
      </c>
      <c r="AP60" s="27">
        <v>0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27">
        <v>0</v>
      </c>
      <c r="AW60" s="27">
        <v>0</v>
      </c>
      <c r="AX60" s="27">
        <v>0</v>
      </c>
      <c r="AY60" s="27">
        <v>0</v>
      </c>
      <c r="AZ60" s="224">
        <v>0</v>
      </c>
      <c r="BA60" s="27">
        <v>0</v>
      </c>
      <c r="BB60" s="27">
        <v>0</v>
      </c>
      <c r="BC60" s="27">
        <v>0</v>
      </c>
      <c r="BD60" s="27">
        <v>0</v>
      </c>
      <c r="BE60" s="27">
        <v>0</v>
      </c>
      <c r="BF60" s="27">
        <v>0</v>
      </c>
      <c r="BG60" s="27">
        <v>0</v>
      </c>
      <c r="BH60" s="27">
        <v>0</v>
      </c>
      <c r="BI60" s="27">
        <v>0</v>
      </c>
      <c r="BJ60" s="27">
        <v>0</v>
      </c>
      <c r="BK60" s="27">
        <v>0</v>
      </c>
      <c r="BL60" s="214">
        <f t="shared" si="4"/>
        <v>0</v>
      </c>
      <c r="BM60" s="27">
        <v>0</v>
      </c>
      <c r="BN60" s="27">
        <v>0</v>
      </c>
      <c r="BO60" s="27">
        <v>0</v>
      </c>
      <c r="BP60" s="27">
        <v>0</v>
      </c>
      <c r="BQ60" s="27">
        <v>0</v>
      </c>
      <c r="BR60" s="27">
        <v>0</v>
      </c>
      <c r="BS60" s="27">
        <v>0</v>
      </c>
      <c r="BT60" s="27">
        <v>0</v>
      </c>
      <c r="BU60" s="27">
        <v>0</v>
      </c>
      <c r="BV60" s="27">
        <v>0</v>
      </c>
      <c r="BW60" s="27">
        <v>0</v>
      </c>
      <c r="BX60" s="27">
        <v>0.45314508000000003</v>
      </c>
      <c r="BY60" s="214">
        <f t="shared" si="5"/>
        <v>0.45314508000000003</v>
      </c>
      <c r="BZ60" s="224">
        <v>0.17885816999999998</v>
      </c>
      <c r="CA60" s="27">
        <v>0.15600651000000001</v>
      </c>
      <c r="CB60" s="27">
        <v>0.22162144999999997</v>
      </c>
      <c r="CC60" s="27">
        <v>0.14514245000000001</v>
      </c>
      <c r="CD60" s="229">
        <v>9.4027979999999997E-2</v>
      </c>
      <c r="CE60" s="27">
        <v>0.17116213999999999</v>
      </c>
      <c r="CF60" s="27">
        <v>0.96377619999999986</v>
      </c>
      <c r="CG60" s="27">
        <v>0.16996040000000001</v>
      </c>
      <c r="CH60" s="27">
        <v>0.14828888999999995</v>
      </c>
      <c r="CI60" s="27">
        <v>0.22782111999999996</v>
      </c>
      <c r="CJ60" s="27">
        <v>0.19491111000000005</v>
      </c>
      <c r="CK60" s="27">
        <v>0.44530411999999986</v>
      </c>
      <c r="CL60" s="214">
        <f t="shared" si="6"/>
        <v>3.1168805399999995</v>
      </c>
      <c r="CM60" s="27">
        <v>0.21685721999999999</v>
      </c>
      <c r="CN60" s="27">
        <v>0.20882033999999991</v>
      </c>
      <c r="CO60" s="27">
        <v>0.25203128000000002</v>
      </c>
      <c r="CP60" s="27">
        <v>0.32903795000000002</v>
      </c>
      <c r="CQ60" s="27">
        <v>0.16898819000000004</v>
      </c>
      <c r="CR60" s="27">
        <v>0.26800272999999997</v>
      </c>
      <c r="CS60" s="27">
        <v>0.19461752000000004</v>
      </c>
      <c r="CT60" s="27">
        <v>0.46843628000000009</v>
      </c>
      <c r="CU60" s="27">
        <v>0.27690245000000002</v>
      </c>
      <c r="CV60" s="27">
        <v>0.38177160000000004</v>
      </c>
      <c r="CW60" s="27">
        <v>0.25540491999999998</v>
      </c>
      <c r="CX60" s="27">
        <v>0.36662476999999982</v>
      </c>
      <c r="CY60" s="214">
        <f t="shared" si="7"/>
        <v>3.3874952500000006</v>
      </c>
      <c r="CZ60" s="27">
        <v>0.35493989999999997</v>
      </c>
      <c r="DA60" s="27">
        <v>0.67219380000000017</v>
      </c>
      <c r="DB60" s="27">
        <v>0.4802730300000001</v>
      </c>
      <c r="DC60" s="27">
        <v>0.34646809000000017</v>
      </c>
      <c r="DD60" s="27">
        <v>0.36583719999999986</v>
      </c>
      <c r="DE60" s="27">
        <v>0.37615593000000008</v>
      </c>
      <c r="DF60" s="27">
        <v>0.36070118000000018</v>
      </c>
      <c r="DG60" s="27">
        <v>0.33951111000000034</v>
      </c>
      <c r="DH60" s="27">
        <v>1.0894529300000007</v>
      </c>
      <c r="DI60" s="27">
        <v>0.57289825000000061</v>
      </c>
      <c r="DJ60" s="27">
        <v>0.4811976000000005</v>
      </c>
      <c r="DK60" s="27">
        <v>0.42835325000000013</v>
      </c>
      <c r="DL60" s="214">
        <f t="shared" si="8"/>
        <v>5.8679822700000015</v>
      </c>
      <c r="DM60" s="27">
        <v>0.51185648000000061</v>
      </c>
      <c r="DN60" s="27">
        <v>0.67421377000000093</v>
      </c>
      <c r="DO60" s="27">
        <v>0.46245342000000028</v>
      </c>
      <c r="DP60" s="27">
        <v>0.69383525000000124</v>
      </c>
      <c r="DQ60" s="27">
        <v>0.71269131000000141</v>
      </c>
      <c r="DR60" s="27">
        <v>0.48889003999999991</v>
      </c>
      <c r="DS60" s="27">
        <v>1.4096988200000025</v>
      </c>
      <c r="DT60" s="27">
        <v>0.95063974000000107</v>
      </c>
      <c r="DU60" s="27">
        <v>0.8625137500000013</v>
      </c>
      <c r="DV60" s="27">
        <v>1.0316667000000006</v>
      </c>
      <c r="DW60" s="27">
        <v>0.91943237000000066</v>
      </c>
      <c r="DX60" s="27">
        <v>1.1708347499999998</v>
      </c>
      <c r="DY60" s="224">
        <v>1.2740254400000008</v>
      </c>
      <c r="DZ60" s="27">
        <v>1.3327212799999999</v>
      </c>
      <c r="EA60" s="27"/>
      <c r="EC60" s="113" t="s">
        <v>265</v>
      </c>
      <c r="EE60" s="113"/>
      <c r="EF60" s="113"/>
      <c r="EG60" s="113"/>
      <c r="EH60" s="113"/>
      <c r="EI60" s="113"/>
      <c r="EJ60" s="113"/>
      <c r="EK60" s="113"/>
      <c r="EL60" s="113"/>
      <c r="EM60" s="113"/>
      <c r="EN60" s="113"/>
      <c r="EO60" s="113"/>
      <c r="EP60" s="113"/>
      <c r="EQ60" s="113"/>
      <c r="ER60" s="113"/>
      <c r="ES60" s="113"/>
      <c r="ET60" s="113"/>
      <c r="EU60" s="113"/>
      <c r="EV60" s="113"/>
    </row>
    <row r="61" spans="1:152" ht="20.100000000000001" customHeight="1" x14ac:dyDescent="0.3">
      <c r="A61" s="269"/>
      <c r="B61" s="230" t="s">
        <v>40</v>
      </c>
      <c r="C61" s="231"/>
      <c r="D61" s="232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4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7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7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5"/>
      <c r="BM61" s="236"/>
      <c r="BN61" s="236"/>
      <c r="BO61" s="236"/>
      <c r="BP61" s="236"/>
      <c r="BQ61" s="236"/>
      <c r="BR61" s="236"/>
      <c r="BS61" s="236"/>
      <c r="BT61" s="236"/>
      <c r="BU61" s="236"/>
      <c r="BV61" s="236"/>
      <c r="BW61" s="236"/>
      <c r="BX61" s="236"/>
      <c r="BY61" s="251"/>
      <c r="BZ61" s="237"/>
      <c r="CA61" s="236"/>
      <c r="CB61" s="236"/>
      <c r="CC61" s="236"/>
      <c r="CD61" s="225"/>
      <c r="CE61" s="236"/>
      <c r="CF61" s="236"/>
      <c r="CG61" s="236"/>
      <c r="CH61" s="236"/>
      <c r="CI61" s="236"/>
      <c r="CJ61" s="236"/>
      <c r="CK61" s="236"/>
      <c r="CL61" s="235"/>
      <c r="CM61" s="236"/>
      <c r="CN61" s="236"/>
      <c r="CO61" s="236"/>
      <c r="CP61" s="236"/>
      <c r="CQ61" s="236"/>
      <c r="CR61" s="236"/>
      <c r="CS61" s="236"/>
      <c r="CT61" s="236"/>
      <c r="CU61" s="236"/>
      <c r="CV61" s="236"/>
      <c r="CW61" s="236"/>
      <c r="CX61" s="236"/>
      <c r="CY61" s="251"/>
      <c r="CZ61" s="236"/>
      <c r="DA61" s="236"/>
      <c r="DB61" s="236"/>
      <c r="DC61" s="236"/>
      <c r="DD61" s="236"/>
      <c r="DE61" s="236"/>
      <c r="DF61" s="236"/>
      <c r="DG61" s="236"/>
      <c r="DH61" s="236"/>
      <c r="DI61" s="236"/>
      <c r="DJ61" s="236"/>
      <c r="DK61" s="236"/>
      <c r="DL61" s="251"/>
      <c r="DM61" s="236"/>
      <c r="DN61" s="236"/>
      <c r="DO61" s="236"/>
      <c r="DP61" s="236"/>
      <c r="DQ61" s="236"/>
      <c r="DR61" s="236"/>
      <c r="DS61" s="236"/>
      <c r="DT61" s="236"/>
      <c r="DU61" s="236"/>
      <c r="DV61" s="236"/>
      <c r="DW61" s="236"/>
      <c r="DX61" s="236"/>
      <c r="DY61" s="237"/>
      <c r="DZ61" s="236"/>
      <c r="EA61" s="236"/>
      <c r="EE61" s="113"/>
      <c r="EF61" s="113"/>
      <c r="EG61" s="113"/>
      <c r="EH61" s="113"/>
      <c r="EI61" s="113"/>
      <c r="EJ61" s="113"/>
      <c r="EK61" s="113"/>
      <c r="EL61" s="113"/>
      <c r="EM61" s="113"/>
      <c r="EN61" s="113"/>
      <c r="EO61" s="113"/>
      <c r="EP61" s="113"/>
      <c r="EQ61" s="113"/>
      <c r="ER61" s="113"/>
      <c r="ES61" s="113"/>
      <c r="ET61" s="113"/>
      <c r="EU61" s="113"/>
      <c r="EV61" s="113"/>
    </row>
    <row r="62" spans="1:152" ht="20.100000000000001" customHeight="1" thickBot="1" x14ac:dyDescent="0.3">
      <c r="A62" s="269"/>
      <c r="B62" s="478" t="s">
        <v>39</v>
      </c>
      <c r="C62" s="479"/>
      <c r="D62" s="239">
        <f t="shared" ref="D62:BM62" si="9">SUM(D63:D106)-D95</f>
        <v>4689.9648305551009</v>
      </c>
      <c r="E62" s="239">
        <f t="shared" si="9"/>
        <v>4191.7096283394003</v>
      </c>
      <c r="F62" s="239">
        <f t="shared" si="9"/>
        <v>5015.6659201291004</v>
      </c>
      <c r="G62" s="239">
        <f t="shared" si="9"/>
        <v>4338.2436834597993</v>
      </c>
      <c r="H62" s="239">
        <f t="shared" si="9"/>
        <v>4565.3605952363996</v>
      </c>
      <c r="I62" s="239">
        <f t="shared" si="9"/>
        <v>4610.9462302283009</v>
      </c>
      <c r="J62" s="239">
        <f t="shared" si="9"/>
        <v>4278.6927981094996</v>
      </c>
      <c r="K62" s="239">
        <f t="shared" si="9"/>
        <v>4649.5456745374995</v>
      </c>
      <c r="L62" s="239">
        <f t="shared" si="9"/>
        <v>4667.7815647556999</v>
      </c>
      <c r="M62" s="239">
        <f t="shared" si="9"/>
        <v>5114.158870105699</v>
      </c>
      <c r="N62" s="239">
        <f t="shared" si="9"/>
        <v>5454.9750823728</v>
      </c>
      <c r="O62" s="239">
        <f t="shared" si="9"/>
        <v>5202.1439498443006</v>
      </c>
      <c r="P62" s="239">
        <f t="shared" si="9"/>
        <v>3970.4921295812001</v>
      </c>
      <c r="Q62" s="239">
        <f t="shared" si="9"/>
        <v>3909.6077136508002</v>
      </c>
      <c r="R62" s="239">
        <f t="shared" si="9"/>
        <v>4402.6514327174</v>
      </c>
      <c r="S62" s="239">
        <f t="shared" si="9"/>
        <v>5411.4253134959999</v>
      </c>
      <c r="T62" s="239">
        <f t="shared" si="9"/>
        <v>5686.0479325847</v>
      </c>
      <c r="U62" s="239">
        <f t="shared" si="9"/>
        <v>5569.5267775495986</v>
      </c>
      <c r="V62" s="239">
        <f t="shared" si="9"/>
        <v>5105.6146180993001</v>
      </c>
      <c r="W62" s="239">
        <f t="shared" si="9"/>
        <v>4495.0274201536995</v>
      </c>
      <c r="X62" s="239">
        <f t="shared" si="9"/>
        <v>4458.7314604067997</v>
      </c>
      <c r="Y62" s="239">
        <f t="shared" si="9"/>
        <v>5266.4151206973002</v>
      </c>
      <c r="Z62" s="239">
        <f t="shared" si="9"/>
        <v>4752.8657592733998</v>
      </c>
      <c r="AA62" s="239">
        <f t="shared" si="9"/>
        <v>8643.8833650990018</v>
      </c>
      <c r="AB62" s="239">
        <f t="shared" si="9"/>
        <v>3986.3241642464</v>
      </c>
      <c r="AC62" s="239">
        <f t="shared" si="9"/>
        <v>3726.8186503882994</v>
      </c>
      <c r="AD62" s="239">
        <f t="shared" si="9"/>
        <v>4613.3376842065991</v>
      </c>
      <c r="AE62" s="239">
        <f t="shared" si="9"/>
        <v>5052.1325917272998</v>
      </c>
      <c r="AF62" s="239">
        <f t="shared" si="9"/>
        <v>6951.1997780979</v>
      </c>
      <c r="AG62" s="239">
        <f t="shared" si="9"/>
        <v>5287.2290792411995</v>
      </c>
      <c r="AH62" s="239">
        <f t="shared" si="9"/>
        <v>6323.3429689190989</v>
      </c>
      <c r="AI62" s="239">
        <f t="shared" si="9"/>
        <v>5555.3401794089996</v>
      </c>
      <c r="AJ62" s="239">
        <f t="shared" si="9"/>
        <v>5784.9731938956011</v>
      </c>
      <c r="AK62" s="239">
        <f t="shared" si="9"/>
        <v>5163.3652042572012</v>
      </c>
      <c r="AL62" s="239">
        <f t="shared" si="9"/>
        <v>4859.1265885191015</v>
      </c>
      <c r="AM62" s="239">
        <f t="shared" si="9"/>
        <v>6607.416919397001</v>
      </c>
      <c r="AN62" s="241">
        <f t="shared" si="9"/>
        <v>4618.2723134926</v>
      </c>
      <c r="AO62" s="239">
        <f t="shared" si="9"/>
        <v>4635.9768907788002</v>
      </c>
      <c r="AP62" s="239">
        <f t="shared" si="9"/>
        <v>5454.7592298248001</v>
      </c>
      <c r="AQ62" s="239">
        <f t="shared" si="9"/>
        <v>5057.6729702407993</v>
      </c>
      <c r="AR62" s="239">
        <f t="shared" si="9"/>
        <v>8553.3562804424</v>
      </c>
      <c r="AS62" s="239">
        <f t="shared" si="9"/>
        <v>5964.2855463198011</v>
      </c>
      <c r="AT62" s="239">
        <f t="shared" si="9"/>
        <v>5183.7172721292</v>
      </c>
      <c r="AU62" s="239">
        <f t="shared" si="9"/>
        <v>5586.3437490042015</v>
      </c>
      <c r="AV62" s="239">
        <f t="shared" si="9"/>
        <v>3771.7417385942008</v>
      </c>
      <c r="AW62" s="239">
        <f t="shared" si="9"/>
        <v>7214.0924920610005</v>
      </c>
      <c r="AX62" s="239">
        <f t="shared" si="9"/>
        <v>5258.6544399046006</v>
      </c>
      <c r="AY62" s="239">
        <f t="shared" si="9"/>
        <v>5435.6325167088007</v>
      </c>
      <c r="AZ62" s="241">
        <f t="shared" si="9"/>
        <v>6375.1665303746004</v>
      </c>
      <c r="BA62" s="239">
        <f t="shared" si="9"/>
        <v>6015.4791263112011</v>
      </c>
      <c r="BB62" s="239">
        <f t="shared" si="9"/>
        <v>6719.5524644752004</v>
      </c>
      <c r="BC62" s="239">
        <f t="shared" si="9"/>
        <v>6734.2817306561992</v>
      </c>
      <c r="BD62" s="239">
        <f t="shared" si="9"/>
        <v>7127.0025202348006</v>
      </c>
      <c r="BE62" s="239">
        <f t="shared" si="9"/>
        <v>9289.7074268459983</v>
      </c>
      <c r="BF62" s="239">
        <f t="shared" si="9"/>
        <v>7282.3463852356017</v>
      </c>
      <c r="BG62" s="239">
        <f t="shared" si="9"/>
        <v>9305.3161126478008</v>
      </c>
      <c r="BH62" s="239">
        <f t="shared" si="9"/>
        <v>8168.5052450652011</v>
      </c>
      <c r="BI62" s="239">
        <f t="shared" si="9"/>
        <v>7926.6117710556009</v>
      </c>
      <c r="BJ62" s="239">
        <f t="shared" si="9"/>
        <v>7115.4513615079986</v>
      </c>
      <c r="BK62" s="239">
        <f t="shared" si="9"/>
        <v>7759.1435510413985</v>
      </c>
      <c r="BL62" s="240">
        <f t="shared" si="9"/>
        <v>89818.564225451613</v>
      </c>
      <c r="BM62" s="239">
        <f t="shared" si="9"/>
        <v>7585.4170124348002</v>
      </c>
      <c r="BN62" s="239">
        <f t="shared" ref="BN62:DX62" si="10">SUM(BN63:BN106)-BN95</f>
        <v>7372.1536647331995</v>
      </c>
      <c r="BO62" s="239">
        <f t="shared" si="10"/>
        <v>8056.6277987748017</v>
      </c>
      <c r="BP62" s="239">
        <f t="shared" si="10"/>
        <v>8769.8405524964001</v>
      </c>
      <c r="BQ62" s="239">
        <f t="shared" si="10"/>
        <v>10270.979978268801</v>
      </c>
      <c r="BR62" s="239">
        <f t="shared" si="10"/>
        <v>8232.4818560725998</v>
      </c>
      <c r="BS62" s="239">
        <f t="shared" si="10"/>
        <v>7644.6221167595995</v>
      </c>
      <c r="BT62" s="239">
        <f t="shared" si="10"/>
        <v>8439.6501898457991</v>
      </c>
      <c r="BU62" s="239">
        <f t="shared" si="10"/>
        <v>6862.4534512855989</v>
      </c>
      <c r="BV62" s="239">
        <f t="shared" si="10"/>
        <v>7075.8298657130008</v>
      </c>
      <c r="BW62" s="239">
        <f t="shared" si="10"/>
        <v>4829.3637549036011</v>
      </c>
      <c r="BX62" s="239">
        <f t="shared" si="10"/>
        <v>6507.3477857933995</v>
      </c>
      <c r="BY62" s="240">
        <f t="shared" si="10"/>
        <v>91646.768027081605</v>
      </c>
      <c r="BZ62" s="241">
        <f t="shared" si="10"/>
        <v>5571.6336878048014</v>
      </c>
      <c r="CA62" s="239">
        <f t="shared" si="10"/>
        <v>4478.8057195518013</v>
      </c>
      <c r="CB62" s="239">
        <f t="shared" si="10"/>
        <v>4736.3417650191986</v>
      </c>
      <c r="CC62" s="239">
        <f t="shared" si="10"/>
        <v>5908.6052673634003</v>
      </c>
      <c r="CD62" s="239">
        <f t="shared" si="10"/>
        <v>4496.2998157112006</v>
      </c>
      <c r="CE62" s="239">
        <f t="shared" si="10"/>
        <v>5054.1233430226011</v>
      </c>
      <c r="CF62" s="239">
        <f t="shared" si="10"/>
        <v>3953.6048690754001</v>
      </c>
      <c r="CG62" s="239">
        <f t="shared" si="10"/>
        <v>4349.7098469565999</v>
      </c>
      <c r="CH62" s="239">
        <f t="shared" si="10"/>
        <v>4113.7246347945993</v>
      </c>
      <c r="CI62" s="239">
        <f t="shared" si="10"/>
        <v>5437.5189603882</v>
      </c>
      <c r="CJ62" s="239">
        <f t="shared" si="10"/>
        <v>3793.1612220389998</v>
      </c>
      <c r="CK62" s="239">
        <f t="shared" si="10"/>
        <v>8808.459308026002</v>
      </c>
      <c r="CL62" s="240">
        <f t="shared" si="10"/>
        <v>60701.9884397528</v>
      </c>
      <c r="CM62" s="239">
        <f t="shared" si="10"/>
        <v>4851.9121651937985</v>
      </c>
      <c r="CN62" s="239">
        <f t="shared" si="10"/>
        <v>4787.3884944312022</v>
      </c>
      <c r="CO62" s="239">
        <f t="shared" si="10"/>
        <v>8016.0579127131996</v>
      </c>
      <c r="CP62" s="239">
        <f t="shared" si="10"/>
        <v>8888.0407679685995</v>
      </c>
      <c r="CQ62" s="239">
        <f t="shared" si="10"/>
        <v>7518.3576597723995</v>
      </c>
      <c r="CR62" s="239">
        <f t="shared" si="10"/>
        <v>6454.7380509318</v>
      </c>
      <c r="CS62" s="239">
        <f t="shared" si="10"/>
        <v>4955.5009089194</v>
      </c>
      <c r="CT62" s="239">
        <f t="shared" si="10"/>
        <v>5577.9716573083988</v>
      </c>
      <c r="CU62" s="239">
        <f t="shared" si="10"/>
        <v>5623.4346014321973</v>
      </c>
      <c r="CV62" s="239">
        <f t="shared" si="10"/>
        <v>5188.2527657254004</v>
      </c>
      <c r="CW62" s="239">
        <f t="shared" si="10"/>
        <v>6854.5148615804019</v>
      </c>
      <c r="CX62" s="239">
        <f t="shared" si="10"/>
        <v>5314.4497950180003</v>
      </c>
      <c r="CY62" s="240">
        <f t="shared" si="10"/>
        <v>74030.619640994773</v>
      </c>
      <c r="CZ62" s="239">
        <f t="shared" si="10"/>
        <v>4320.2583154303993</v>
      </c>
      <c r="DA62" s="239">
        <f t="shared" si="10"/>
        <v>4422.776820266</v>
      </c>
      <c r="DB62" s="239">
        <f t="shared" si="10"/>
        <v>6374.928054685397</v>
      </c>
      <c r="DC62" s="239">
        <f t="shared" si="10"/>
        <v>6122.508138565001</v>
      </c>
      <c r="DD62" s="239">
        <f t="shared" si="10"/>
        <v>11282.360771418806</v>
      </c>
      <c r="DE62" s="239">
        <f t="shared" si="10"/>
        <v>8638.4395346787987</v>
      </c>
      <c r="DF62" s="239">
        <f t="shared" si="10"/>
        <v>7683.3558550154021</v>
      </c>
      <c r="DG62" s="239">
        <f t="shared" si="10"/>
        <v>8084.5675462076006</v>
      </c>
      <c r="DH62" s="239">
        <f t="shared" si="10"/>
        <v>7484.7727069332032</v>
      </c>
      <c r="DI62" s="239">
        <f t="shared" si="10"/>
        <v>6182.2952305408007</v>
      </c>
      <c r="DJ62" s="239">
        <f t="shared" si="10"/>
        <v>5210.4362839339992</v>
      </c>
      <c r="DK62" s="239">
        <f t="shared" si="10"/>
        <v>7154.2468841480022</v>
      </c>
      <c r="DL62" s="240">
        <f t="shared" si="10"/>
        <v>82960.946141823413</v>
      </c>
      <c r="DM62" s="239">
        <f t="shared" si="10"/>
        <v>6848.4621568761977</v>
      </c>
      <c r="DN62" s="239">
        <f t="shared" si="10"/>
        <v>5128.4152622163992</v>
      </c>
      <c r="DO62" s="239">
        <f t="shared" si="10"/>
        <v>4334.5799334515996</v>
      </c>
      <c r="DP62" s="239">
        <f t="shared" si="10"/>
        <v>5835.9024449432009</v>
      </c>
      <c r="DQ62" s="239">
        <f t="shared" si="10"/>
        <v>6555.6451327808027</v>
      </c>
      <c r="DR62" s="239">
        <f t="shared" si="10"/>
        <v>5538.9446849225988</v>
      </c>
      <c r="DS62" s="239">
        <f t="shared" si="10"/>
        <v>4625.8503977126029</v>
      </c>
      <c r="DT62" s="239">
        <f t="shared" si="10"/>
        <v>5718.4582900312007</v>
      </c>
      <c r="DU62" s="239">
        <f t="shared" si="10"/>
        <v>5008.4398797398017</v>
      </c>
      <c r="DV62" s="239">
        <f t="shared" si="10"/>
        <v>5009.4662473520002</v>
      </c>
      <c r="DW62" s="239">
        <f t="shared" si="10"/>
        <v>5100.5299897006007</v>
      </c>
      <c r="DX62" s="239">
        <f t="shared" si="10"/>
        <v>4701.0485161836014</v>
      </c>
      <c r="DY62" s="241">
        <f>SUM(DY63:DY106)-DY95</f>
        <v>4500.1759637688001</v>
      </c>
      <c r="DZ62" s="239">
        <f>SUM(DZ63:DZ106)-DZ95</f>
        <v>5037.9563218208023</v>
      </c>
      <c r="EA62" s="239">
        <f>SUM(EA63:EA106)-EA95</f>
        <v>0</v>
      </c>
      <c r="EE62" s="113"/>
      <c r="EF62" s="113"/>
      <c r="EG62" s="113"/>
      <c r="EH62" s="113"/>
      <c r="EI62" s="113"/>
      <c r="EJ62" s="113"/>
      <c r="EK62" s="113"/>
      <c r="EL62" s="113"/>
      <c r="EM62" s="113"/>
      <c r="EN62" s="113"/>
      <c r="EO62" s="113"/>
      <c r="EP62" s="113"/>
      <c r="EQ62" s="113"/>
      <c r="ER62" s="113"/>
      <c r="ES62" s="113"/>
      <c r="ET62" s="113"/>
      <c r="EU62" s="113"/>
      <c r="EV62" s="113"/>
    </row>
    <row r="63" spans="1:152" ht="20.100000000000001" customHeight="1" x14ac:dyDescent="0.25">
      <c r="A63" s="269"/>
      <c r="B63" s="217" t="s">
        <v>8</v>
      </c>
      <c r="C63" s="218" t="s">
        <v>71</v>
      </c>
      <c r="D63" s="243">
        <v>1562.1593973027002</v>
      </c>
      <c r="E63" s="243">
        <v>1254.5744246305001</v>
      </c>
      <c r="F63" s="243">
        <v>1447.5499792345001</v>
      </c>
      <c r="G63" s="243">
        <v>1254.6055957251001</v>
      </c>
      <c r="H63" s="243">
        <v>1531.3823246091001</v>
      </c>
      <c r="I63" s="243">
        <v>1489.9658907456003</v>
      </c>
      <c r="J63" s="243">
        <v>1434.1184067905999</v>
      </c>
      <c r="K63" s="243">
        <v>1565.4125118848001</v>
      </c>
      <c r="L63" s="243">
        <v>2104.8474044560999</v>
      </c>
      <c r="M63" s="243">
        <v>2230.7098687052999</v>
      </c>
      <c r="N63" s="243">
        <v>2193.8315722890002</v>
      </c>
      <c r="O63" s="243">
        <v>2424.6737655455004</v>
      </c>
      <c r="P63" s="27">
        <v>1475.5306286831001</v>
      </c>
      <c r="Q63" s="27">
        <v>1454.0854648343</v>
      </c>
      <c r="R63" s="27">
        <v>1500.7559655497998</v>
      </c>
      <c r="S63" s="27">
        <v>2303.9623607486997</v>
      </c>
      <c r="T63" s="27">
        <v>2440.6562358749993</v>
      </c>
      <c r="U63" s="27">
        <v>2497.0178931055998</v>
      </c>
      <c r="V63" s="27">
        <v>2481.5497622861999</v>
      </c>
      <c r="W63" s="27">
        <v>1886.6021877583</v>
      </c>
      <c r="X63" s="27">
        <v>1774.9527844110999</v>
      </c>
      <c r="Y63" s="244">
        <v>1957.8628642259998</v>
      </c>
      <c r="Z63" s="244">
        <v>1476.6795085362996</v>
      </c>
      <c r="AA63" s="244">
        <v>2032.617411894</v>
      </c>
      <c r="AB63" s="222">
        <v>1281.8752035745999</v>
      </c>
      <c r="AC63" s="222">
        <v>1155.2978875926999</v>
      </c>
      <c r="AD63" s="222">
        <v>1636.688959518</v>
      </c>
      <c r="AE63" s="222">
        <v>1856.6713996547999</v>
      </c>
      <c r="AF63" s="222">
        <v>3104.7159931358997</v>
      </c>
      <c r="AG63" s="222">
        <v>1959.3058074217997</v>
      </c>
      <c r="AH63" s="222">
        <v>1470.1450938312996</v>
      </c>
      <c r="AI63" s="222">
        <v>1278.7123556355002</v>
      </c>
      <c r="AJ63" s="222">
        <v>1368.2354501886002</v>
      </c>
      <c r="AK63" s="245">
        <v>1120.5170219967001</v>
      </c>
      <c r="AL63" s="245">
        <v>1216.3792236471004</v>
      </c>
      <c r="AM63" s="245">
        <v>1965.7214208002003</v>
      </c>
      <c r="AN63" s="246">
        <v>1170.9978879101998</v>
      </c>
      <c r="AO63" s="27">
        <v>1055.4933293982003</v>
      </c>
      <c r="AP63" s="27">
        <v>1215.8139018606</v>
      </c>
      <c r="AQ63" s="27">
        <v>1353.6478003663999</v>
      </c>
      <c r="AR63" s="27">
        <v>2098.5828104387997</v>
      </c>
      <c r="AS63" s="27">
        <v>1596.0363989920002</v>
      </c>
      <c r="AT63" s="27">
        <v>844.2447791315999</v>
      </c>
      <c r="AU63" s="27">
        <v>1013.7604534050004</v>
      </c>
      <c r="AV63" s="27">
        <v>759.93506075899973</v>
      </c>
      <c r="AW63" s="27">
        <v>1474.1087518220002</v>
      </c>
      <c r="AX63" s="27">
        <v>877.42578923999997</v>
      </c>
      <c r="AY63" s="27">
        <v>1000.5263678536002</v>
      </c>
      <c r="AZ63" s="223">
        <v>1678.1043752144008</v>
      </c>
      <c r="BA63" s="27">
        <v>1339.4455129369996</v>
      </c>
      <c r="BB63" s="27">
        <v>979.89181054799985</v>
      </c>
      <c r="BC63" s="27">
        <v>1286.2205159257996</v>
      </c>
      <c r="BD63" s="27">
        <v>932.78745892639972</v>
      </c>
      <c r="BE63" s="27">
        <v>1380.5176661093999</v>
      </c>
      <c r="BF63" s="27">
        <v>1234.6345538814005</v>
      </c>
      <c r="BG63" s="27">
        <v>1898.1607772049999</v>
      </c>
      <c r="BH63" s="27">
        <v>1151.6552876443998</v>
      </c>
      <c r="BI63" s="27">
        <v>1565.5510911908</v>
      </c>
      <c r="BJ63" s="27">
        <v>997.22806832879996</v>
      </c>
      <c r="BK63" s="27">
        <v>1467.3159836635998</v>
      </c>
      <c r="BL63" s="214">
        <f t="shared" ref="BL63:BL106" si="11">SUM(AZ63:BK63)</f>
        <v>15911.513101575001</v>
      </c>
      <c r="BM63" s="222">
        <v>2061.7677420843997</v>
      </c>
      <c r="BN63" s="222">
        <v>2097.8977621951999</v>
      </c>
      <c r="BO63" s="222">
        <v>2539.2275475322003</v>
      </c>
      <c r="BP63" s="222">
        <v>2540.2341732305999</v>
      </c>
      <c r="BQ63" s="222">
        <v>3108.7618545886003</v>
      </c>
      <c r="BR63" s="222">
        <v>2055.1778978709999</v>
      </c>
      <c r="BS63" s="222">
        <v>1486.9222298504005</v>
      </c>
      <c r="BT63" s="222">
        <v>1997.6336423525995</v>
      </c>
      <c r="BU63" s="222">
        <v>711.07254882999996</v>
      </c>
      <c r="BV63" s="27">
        <v>730.59</v>
      </c>
      <c r="BW63" s="27">
        <v>290.76</v>
      </c>
      <c r="BX63" s="27">
        <v>370.44</v>
      </c>
      <c r="BY63" s="251">
        <f t="shared" ref="BY63:BY106" si="12">SUM(BM63:BX63)</f>
        <v>19990.485398534998</v>
      </c>
      <c r="BZ63" s="224">
        <v>552.23</v>
      </c>
      <c r="CA63" s="27">
        <v>78.89</v>
      </c>
      <c r="CB63" s="27">
        <v>0</v>
      </c>
      <c r="CC63" s="27">
        <v>19.207999999999998</v>
      </c>
      <c r="CD63" s="27">
        <v>13.72</v>
      </c>
      <c r="CE63" s="27">
        <v>13.72</v>
      </c>
      <c r="CF63" s="27">
        <v>89.18</v>
      </c>
      <c r="CG63" s="27">
        <v>209.23</v>
      </c>
      <c r="CH63" s="27">
        <v>54.88</v>
      </c>
      <c r="CI63" s="27">
        <v>251.762</v>
      </c>
      <c r="CJ63" s="27">
        <v>96.04</v>
      </c>
      <c r="CK63" s="27">
        <v>513.12800000000004</v>
      </c>
      <c r="CL63" s="214">
        <f t="shared" ref="CL63:CL106" si="13">SUM(BZ63:CK63)</f>
        <v>1891.9880000000003</v>
      </c>
      <c r="CM63" s="27">
        <v>20.58</v>
      </c>
      <c r="CN63" s="27">
        <v>521.36</v>
      </c>
      <c r="CO63" s="27">
        <v>661.99</v>
      </c>
      <c r="CP63" s="27">
        <v>351.90428000000003</v>
      </c>
      <c r="CQ63" s="27">
        <v>517.90941999999995</v>
      </c>
      <c r="CR63" s="27">
        <v>415.03</v>
      </c>
      <c r="CS63" s="27">
        <v>380.73</v>
      </c>
      <c r="CT63" s="27">
        <v>663.70500000000004</v>
      </c>
      <c r="CU63" s="27">
        <v>627.69000000000005</v>
      </c>
      <c r="CV63" s="27">
        <v>658.56</v>
      </c>
      <c r="CW63" s="27">
        <v>610.54</v>
      </c>
      <c r="CX63" s="27">
        <v>411.6</v>
      </c>
      <c r="CY63" s="214">
        <f t="shared" ref="CY63:CY85" si="14">SUM(CM63:CX63)</f>
        <v>5841.5986999999996</v>
      </c>
      <c r="CZ63" s="27">
        <v>205.8</v>
      </c>
      <c r="DA63" s="27">
        <v>135.828</v>
      </c>
      <c r="DB63" s="27">
        <v>819.77</v>
      </c>
      <c r="DC63" s="27">
        <v>1025.5960108561999</v>
      </c>
      <c r="DD63" s="27">
        <v>1833.7225900000001</v>
      </c>
      <c r="DE63" s="27">
        <v>2003.1276222146</v>
      </c>
      <c r="DF63" s="27">
        <v>1485.19</v>
      </c>
      <c r="DG63" s="27">
        <v>1192.268</v>
      </c>
      <c r="DH63" s="27">
        <v>930.21600000000001</v>
      </c>
      <c r="DI63" s="27">
        <v>740.88</v>
      </c>
      <c r="DJ63" s="27">
        <v>259.99400000000003</v>
      </c>
      <c r="DK63" s="27">
        <v>759.40200000000004</v>
      </c>
      <c r="DL63" s="214">
        <f t="shared" ref="DL63:DL106" si="15">SUM(CZ63:DK63)</f>
        <v>11391.794223070799</v>
      </c>
      <c r="DM63" s="27">
        <v>929.53</v>
      </c>
      <c r="DN63" s="27">
        <v>746.36800000000005</v>
      </c>
      <c r="DO63" s="27">
        <v>403.36799999999999</v>
      </c>
      <c r="DP63" s="27">
        <v>514.5</v>
      </c>
      <c r="DQ63" s="27">
        <v>734.02</v>
      </c>
      <c r="DR63" s="27">
        <v>458.93400000000003</v>
      </c>
      <c r="DS63" s="27">
        <v>397.19400000000002</v>
      </c>
      <c r="DT63" s="27">
        <v>719.61400000000003</v>
      </c>
      <c r="DU63" s="27">
        <v>504.89600000000002</v>
      </c>
      <c r="DV63" s="27">
        <v>308.01400000000001</v>
      </c>
      <c r="DW63" s="27">
        <v>656.50199999999995</v>
      </c>
      <c r="DX63" s="27">
        <v>260.68</v>
      </c>
      <c r="DY63" s="224">
        <v>343</v>
      </c>
      <c r="DZ63" s="27">
        <v>432.18</v>
      </c>
      <c r="EA63" s="27"/>
      <c r="EE63" s="113"/>
      <c r="EF63" s="113"/>
      <c r="EG63" s="113"/>
      <c r="EH63" s="113"/>
      <c r="EI63" s="113"/>
      <c r="EJ63" s="113"/>
      <c r="EK63" s="113"/>
      <c r="EL63" s="113"/>
      <c r="EM63" s="113"/>
      <c r="EN63" s="113"/>
      <c r="EO63" s="113"/>
      <c r="EP63" s="113"/>
      <c r="EQ63" s="113"/>
      <c r="ER63" s="113"/>
      <c r="ES63" s="113"/>
      <c r="ET63" s="113"/>
      <c r="EU63" s="113"/>
      <c r="EV63" s="113"/>
    </row>
    <row r="64" spans="1:152" ht="20.100000000000001" customHeight="1" x14ac:dyDescent="0.25">
      <c r="A64" s="269"/>
      <c r="B64" s="206" t="s">
        <v>9</v>
      </c>
      <c r="C64" s="207" t="s">
        <v>10</v>
      </c>
      <c r="D64" s="219">
        <v>131.48325667539996</v>
      </c>
      <c r="E64" s="219">
        <v>104.2165446753</v>
      </c>
      <c r="F64" s="219">
        <v>218.18679827009998</v>
      </c>
      <c r="G64" s="219">
        <v>181.93757174590002</v>
      </c>
      <c r="H64" s="219">
        <v>164.96112079869999</v>
      </c>
      <c r="I64" s="219">
        <v>95.616960696599989</v>
      </c>
      <c r="J64" s="219">
        <v>110.62603358509999</v>
      </c>
      <c r="K64" s="219">
        <v>65.502185279100004</v>
      </c>
      <c r="L64" s="219">
        <v>33.711037388099996</v>
      </c>
      <c r="M64" s="219">
        <v>34.237893484799997</v>
      </c>
      <c r="N64" s="219">
        <v>323.0249226663999</v>
      </c>
      <c r="O64" s="219">
        <v>92.637045440699978</v>
      </c>
      <c r="P64" s="27">
        <v>39.618683440200002</v>
      </c>
      <c r="Q64" s="27">
        <v>91.493837401800008</v>
      </c>
      <c r="R64" s="27">
        <v>190.27121077440006</v>
      </c>
      <c r="S64" s="27">
        <v>86.255620817699977</v>
      </c>
      <c r="T64" s="27">
        <v>119.13066044449999</v>
      </c>
      <c r="U64" s="27">
        <v>104.45241721199999</v>
      </c>
      <c r="V64" s="27">
        <v>70.287291851500001</v>
      </c>
      <c r="W64" s="27">
        <v>62.701266941699998</v>
      </c>
      <c r="X64" s="27">
        <v>82.403019950899989</v>
      </c>
      <c r="Y64" s="244">
        <v>262.55769037060003</v>
      </c>
      <c r="Z64" s="244">
        <v>123.09305794500001</v>
      </c>
      <c r="AA64" s="244">
        <v>137.76310351700002</v>
      </c>
      <c r="AB64" s="27">
        <v>100.39824001860002</v>
      </c>
      <c r="AC64" s="27">
        <v>108.23042395470002</v>
      </c>
      <c r="AD64" s="27">
        <v>90.644975914200003</v>
      </c>
      <c r="AE64" s="27">
        <v>64.164786937300008</v>
      </c>
      <c r="AF64" s="27">
        <v>102.21757599819999</v>
      </c>
      <c r="AG64" s="27">
        <v>121.2649001103</v>
      </c>
      <c r="AH64" s="27">
        <v>544.56783102560019</v>
      </c>
      <c r="AI64" s="27">
        <v>89.538989122500013</v>
      </c>
      <c r="AJ64" s="27">
        <v>229.51234678379998</v>
      </c>
      <c r="AK64" s="119">
        <v>126.9194796753</v>
      </c>
      <c r="AL64" s="119">
        <v>186.8250322591</v>
      </c>
      <c r="AM64" s="119">
        <v>157.45421174000003</v>
      </c>
      <c r="AN64" s="246">
        <v>59.867165462999999</v>
      </c>
      <c r="AO64" s="27">
        <v>245.52839318559998</v>
      </c>
      <c r="AP64" s="27">
        <v>226.18580663980001</v>
      </c>
      <c r="AQ64" s="27">
        <v>155.66472826100005</v>
      </c>
      <c r="AR64" s="27">
        <v>284.34489528339998</v>
      </c>
      <c r="AS64" s="27">
        <v>81.708595708600015</v>
      </c>
      <c r="AT64" s="27">
        <v>125.92879801039999</v>
      </c>
      <c r="AU64" s="27">
        <v>157.37515058300002</v>
      </c>
      <c r="AV64" s="27">
        <v>47.896061409000005</v>
      </c>
      <c r="AW64" s="27">
        <v>140.19598309780005</v>
      </c>
      <c r="AX64" s="27">
        <v>57.66187646100002</v>
      </c>
      <c r="AY64" s="27">
        <v>96.480842396399993</v>
      </c>
      <c r="AZ64" s="224">
        <v>90.242612010600013</v>
      </c>
      <c r="BA64" s="27">
        <v>395.22043315440004</v>
      </c>
      <c r="BB64" s="27">
        <v>414.13818545679999</v>
      </c>
      <c r="BC64" s="27">
        <v>192.810955638</v>
      </c>
      <c r="BD64" s="27">
        <v>371.54784499840002</v>
      </c>
      <c r="BE64" s="27">
        <v>403.84954949920007</v>
      </c>
      <c r="BF64" s="27">
        <v>273.63631900640002</v>
      </c>
      <c r="BG64" s="27">
        <v>371.37056819240001</v>
      </c>
      <c r="BH64" s="27">
        <v>398.43949364240001</v>
      </c>
      <c r="BI64" s="27">
        <v>173.64024934200003</v>
      </c>
      <c r="BJ64" s="27">
        <v>219.32608460699998</v>
      </c>
      <c r="BK64" s="27">
        <v>149.807631792</v>
      </c>
      <c r="BL64" s="214">
        <f t="shared" si="11"/>
        <v>3454.0299273395999</v>
      </c>
      <c r="BM64" s="27">
        <v>246.21485301139998</v>
      </c>
      <c r="BN64" s="27">
        <v>129.60131314199998</v>
      </c>
      <c r="BO64" s="27">
        <v>179.7978633402</v>
      </c>
      <c r="BP64" s="27">
        <v>132.04830704100002</v>
      </c>
      <c r="BQ64" s="27">
        <v>254.67848489020008</v>
      </c>
      <c r="BR64" s="27">
        <v>219.17365506399997</v>
      </c>
      <c r="BS64" s="27">
        <v>198.8625894276</v>
      </c>
      <c r="BT64" s="27">
        <v>184.83606336160005</v>
      </c>
      <c r="BU64" s="27">
        <v>218.62054650379994</v>
      </c>
      <c r="BV64" s="27">
        <v>217.72078794340001</v>
      </c>
      <c r="BW64" s="27">
        <v>174.99036743240012</v>
      </c>
      <c r="BX64" s="27">
        <v>189.21403942139992</v>
      </c>
      <c r="BY64" s="214">
        <f t="shared" si="12"/>
        <v>2345.7588705789999</v>
      </c>
      <c r="BZ64" s="224">
        <v>75.719996332400001</v>
      </c>
      <c r="CA64" s="27">
        <v>214.25759164879997</v>
      </c>
      <c r="CB64" s="27">
        <v>136.86613820599999</v>
      </c>
      <c r="CC64" s="27">
        <v>346.21909567979992</v>
      </c>
      <c r="CD64" s="27">
        <v>91.060549018599971</v>
      </c>
      <c r="CE64" s="27">
        <v>270.33006009799999</v>
      </c>
      <c r="CF64" s="27">
        <v>161.46975492899989</v>
      </c>
      <c r="CG64" s="27">
        <v>75.090127527799993</v>
      </c>
      <c r="CH64" s="27">
        <v>104.25107892079998</v>
      </c>
      <c r="CI64" s="27">
        <v>137.51799495700001</v>
      </c>
      <c r="CJ64" s="27">
        <v>84.423763608800044</v>
      </c>
      <c r="CK64" s="27">
        <v>271.64475248119999</v>
      </c>
      <c r="CL64" s="214">
        <f t="shared" si="13"/>
        <v>1968.8509034081997</v>
      </c>
      <c r="CM64" s="27">
        <v>262.04265318140006</v>
      </c>
      <c r="CN64" s="27">
        <v>71.54677954200001</v>
      </c>
      <c r="CO64" s="27">
        <v>603.28535668520033</v>
      </c>
      <c r="CP64" s="27">
        <v>1005.1739689418001</v>
      </c>
      <c r="CQ64" s="27">
        <v>403.40524012739991</v>
      </c>
      <c r="CR64" s="27">
        <v>296.47015444480002</v>
      </c>
      <c r="CS64" s="27">
        <v>120.30236636600002</v>
      </c>
      <c r="CT64" s="27">
        <v>118.76490357759998</v>
      </c>
      <c r="CU64" s="27">
        <v>106.20636016199998</v>
      </c>
      <c r="CV64" s="27">
        <v>149.4023043016</v>
      </c>
      <c r="CW64" s="27">
        <v>318.38622876199992</v>
      </c>
      <c r="CX64" s="27">
        <v>129.33750587380001</v>
      </c>
      <c r="CY64" s="214">
        <f t="shared" si="14"/>
        <v>3584.3238219656</v>
      </c>
      <c r="CZ64" s="27">
        <v>182.40914731059996</v>
      </c>
      <c r="DA64" s="27">
        <v>189.52189255440004</v>
      </c>
      <c r="DB64" s="27">
        <v>320.7187781042</v>
      </c>
      <c r="DC64" s="27">
        <v>130.9301934458</v>
      </c>
      <c r="DD64" s="27">
        <v>190.20203603519994</v>
      </c>
      <c r="DE64" s="27">
        <v>138.34121752640002</v>
      </c>
      <c r="DF64" s="27">
        <v>177.59327495000002</v>
      </c>
      <c r="DG64" s="27">
        <v>116.56989538319999</v>
      </c>
      <c r="DH64" s="27">
        <v>129.76309265920003</v>
      </c>
      <c r="DI64" s="27">
        <v>116.53256751639998</v>
      </c>
      <c r="DJ64" s="27">
        <v>105.25065199040002</v>
      </c>
      <c r="DK64" s="27">
        <v>306.10223578620003</v>
      </c>
      <c r="DL64" s="214">
        <f t="shared" si="15"/>
        <v>2103.9349832620001</v>
      </c>
      <c r="DM64" s="27">
        <v>130.84833759339998</v>
      </c>
      <c r="DN64" s="27">
        <v>86.409753022600015</v>
      </c>
      <c r="DO64" s="27">
        <v>51.445725602599992</v>
      </c>
      <c r="DP64" s="27">
        <v>48.1272949962</v>
      </c>
      <c r="DQ64" s="27">
        <v>103.84605889560002</v>
      </c>
      <c r="DR64" s="27">
        <v>72.726147792199995</v>
      </c>
      <c r="DS64" s="27">
        <v>107.50906140240002</v>
      </c>
      <c r="DT64" s="27">
        <v>113.97283747500001</v>
      </c>
      <c r="DU64" s="27">
        <v>78.506156383200022</v>
      </c>
      <c r="DV64" s="27">
        <v>163.5010877766</v>
      </c>
      <c r="DW64" s="27">
        <v>51.049651429000008</v>
      </c>
      <c r="DX64" s="27">
        <v>65.416686286000015</v>
      </c>
      <c r="DY64" s="224">
        <v>63.132370975800008</v>
      </c>
      <c r="DZ64" s="27">
        <v>208.837727707</v>
      </c>
      <c r="EA64" s="27"/>
      <c r="EE64" s="113"/>
      <c r="EF64" s="113"/>
      <c r="EG64" s="113"/>
      <c r="EH64" s="113"/>
      <c r="EI64" s="113"/>
      <c r="EJ64" s="113"/>
      <c r="EK64" s="113"/>
      <c r="EL64" s="113"/>
      <c r="EM64" s="113"/>
      <c r="EN64" s="113"/>
      <c r="EO64" s="113"/>
      <c r="EP64" s="113"/>
      <c r="EQ64" s="113"/>
      <c r="ER64" s="113"/>
      <c r="ES64" s="113"/>
      <c r="ET64" s="113"/>
      <c r="EU64" s="113"/>
      <c r="EV64" s="113"/>
    </row>
    <row r="65" spans="1:152" ht="20.100000000000001" customHeight="1" x14ac:dyDescent="0.25">
      <c r="A65" s="269"/>
      <c r="B65" s="206" t="s">
        <v>11</v>
      </c>
      <c r="C65" s="207" t="s">
        <v>12</v>
      </c>
      <c r="D65" s="219">
        <v>131.48325667539999</v>
      </c>
      <c r="E65" s="219">
        <v>104.51186887249999</v>
      </c>
      <c r="F65" s="219">
        <v>218.18679827009998</v>
      </c>
      <c r="G65" s="219">
        <v>181.93757174589999</v>
      </c>
      <c r="H65" s="219">
        <v>165.16377076069998</v>
      </c>
      <c r="I65" s="219">
        <v>95.616960696600003</v>
      </c>
      <c r="J65" s="219">
        <v>110.62603358509999</v>
      </c>
      <c r="K65" s="219">
        <v>65.502185279100004</v>
      </c>
      <c r="L65" s="219">
        <v>33.711037388099996</v>
      </c>
      <c r="M65" s="219">
        <v>33.099936574199994</v>
      </c>
      <c r="N65" s="219">
        <v>323.0249226663999</v>
      </c>
      <c r="O65" s="219">
        <v>92.637045440699993</v>
      </c>
      <c r="P65" s="27">
        <v>39.618683440200002</v>
      </c>
      <c r="Q65" s="27">
        <v>91.493837401800008</v>
      </c>
      <c r="R65" s="27">
        <v>189.57408587200004</v>
      </c>
      <c r="S65" s="27">
        <v>86.255620817699992</v>
      </c>
      <c r="T65" s="27">
        <v>119.13066044449998</v>
      </c>
      <c r="U65" s="27">
        <v>104.45241721199999</v>
      </c>
      <c r="V65" s="27">
        <v>70.287291851500001</v>
      </c>
      <c r="W65" s="27">
        <v>62.701266941699998</v>
      </c>
      <c r="X65" s="27">
        <v>82.403019950900003</v>
      </c>
      <c r="Y65" s="244">
        <v>262.55769037059997</v>
      </c>
      <c r="Z65" s="244">
        <v>123.093057945</v>
      </c>
      <c r="AA65" s="244">
        <v>137.76310351699999</v>
      </c>
      <c r="AB65" s="27">
        <v>100.39824001860002</v>
      </c>
      <c r="AC65" s="27">
        <v>108.23042395469999</v>
      </c>
      <c r="AD65" s="27">
        <v>90.644975914199989</v>
      </c>
      <c r="AE65" s="27">
        <v>64.164786937299993</v>
      </c>
      <c r="AF65" s="27">
        <v>102.2175759982</v>
      </c>
      <c r="AG65" s="27">
        <v>121.2649001103</v>
      </c>
      <c r="AH65" s="27">
        <v>544.56783102560007</v>
      </c>
      <c r="AI65" s="27">
        <v>89.538989122499999</v>
      </c>
      <c r="AJ65" s="27">
        <v>229.51234678380001</v>
      </c>
      <c r="AK65" s="119">
        <v>126.91947967529998</v>
      </c>
      <c r="AL65" s="119">
        <v>186.82503225910003</v>
      </c>
      <c r="AM65" s="119">
        <v>157.45421174000003</v>
      </c>
      <c r="AN65" s="246">
        <v>59.522335077799994</v>
      </c>
      <c r="AO65" s="27">
        <v>245.52839318560001</v>
      </c>
      <c r="AP65" s="27">
        <v>226.18580663979998</v>
      </c>
      <c r="AQ65" s="27">
        <v>155.66472826099996</v>
      </c>
      <c r="AR65" s="27">
        <v>284.34489528339992</v>
      </c>
      <c r="AS65" s="27">
        <v>81.708595708600015</v>
      </c>
      <c r="AT65" s="27">
        <v>125.92879801040002</v>
      </c>
      <c r="AU65" s="27">
        <v>157.37515058300002</v>
      </c>
      <c r="AV65" s="27">
        <v>47.896061409000012</v>
      </c>
      <c r="AW65" s="27">
        <v>140.19598309780002</v>
      </c>
      <c r="AX65" s="27">
        <v>57.661876460999999</v>
      </c>
      <c r="AY65" s="27">
        <v>96.480842396399979</v>
      </c>
      <c r="AZ65" s="224">
        <v>89.542208823200014</v>
      </c>
      <c r="BA65" s="27">
        <v>395.22043315440004</v>
      </c>
      <c r="BB65" s="27">
        <v>414.13818545680004</v>
      </c>
      <c r="BC65" s="27">
        <v>192.810955638</v>
      </c>
      <c r="BD65" s="27">
        <v>371.54784499840002</v>
      </c>
      <c r="BE65" s="27">
        <v>402.44798838719993</v>
      </c>
      <c r="BF65" s="27">
        <v>273.63631900640002</v>
      </c>
      <c r="BG65" s="27">
        <v>371.37056819239996</v>
      </c>
      <c r="BH65" s="27">
        <v>398.43949364240001</v>
      </c>
      <c r="BI65" s="27">
        <v>173.64024934200003</v>
      </c>
      <c r="BJ65" s="27">
        <v>219.32608460699998</v>
      </c>
      <c r="BK65" s="27">
        <v>149.807631792</v>
      </c>
      <c r="BL65" s="214">
        <f t="shared" si="11"/>
        <v>3451.9279630402002</v>
      </c>
      <c r="BM65" s="27">
        <v>246.21485301139998</v>
      </c>
      <c r="BN65" s="27">
        <v>129.60131314199998</v>
      </c>
      <c r="BO65" s="27">
        <v>180.27358177080004</v>
      </c>
      <c r="BP65" s="27">
        <v>152.66454396200004</v>
      </c>
      <c r="BQ65" s="27">
        <v>254.6784848902</v>
      </c>
      <c r="BR65" s="27">
        <v>219.17365506400003</v>
      </c>
      <c r="BS65" s="27">
        <v>198.86258942759997</v>
      </c>
      <c r="BT65" s="27">
        <v>184.83606336160003</v>
      </c>
      <c r="BU65" s="27">
        <v>218.62054650380006</v>
      </c>
      <c r="BV65" s="27">
        <v>217.72078794339998</v>
      </c>
      <c r="BW65" s="27">
        <v>174.99036743240009</v>
      </c>
      <c r="BX65" s="27">
        <v>189.21403942139997</v>
      </c>
      <c r="BY65" s="214">
        <f t="shared" si="12"/>
        <v>2366.8508259306</v>
      </c>
      <c r="BZ65" s="224">
        <v>75.719996332400001</v>
      </c>
      <c r="CA65" s="27">
        <v>214.2575916488</v>
      </c>
      <c r="CB65" s="27">
        <v>136.86613820599999</v>
      </c>
      <c r="CC65" s="27">
        <v>346.21909567979992</v>
      </c>
      <c r="CD65" s="27">
        <v>91.060549018599971</v>
      </c>
      <c r="CE65" s="27">
        <v>270.33006009800005</v>
      </c>
      <c r="CF65" s="27">
        <v>161.469754929</v>
      </c>
      <c r="CG65" s="27">
        <v>75.090127527799993</v>
      </c>
      <c r="CH65" s="27">
        <v>104.25107892080001</v>
      </c>
      <c r="CI65" s="27">
        <v>137.51799495699998</v>
      </c>
      <c r="CJ65" s="27">
        <v>84.423763608799987</v>
      </c>
      <c r="CK65" s="27">
        <v>271.6447524812001</v>
      </c>
      <c r="CL65" s="214">
        <f t="shared" si="13"/>
        <v>1968.8509034081999</v>
      </c>
      <c r="CM65" s="27">
        <v>262.0426531814</v>
      </c>
      <c r="CN65" s="27">
        <v>67.577312023200008</v>
      </c>
      <c r="CO65" s="27">
        <v>544.25157763619984</v>
      </c>
      <c r="CP65" s="27">
        <v>969.48251343300035</v>
      </c>
      <c r="CQ65" s="27">
        <v>408.37709516799998</v>
      </c>
      <c r="CR65" s="27">
        <v>68.3341708154</v>
      </c>
      <c r="CS65" s="27">
        <v>44.734440935800009</v>
      </c>
      <c r="CT65" s="27">
        <v>113.41436460060001</v>
      </c>
      <c r="CU65" s="27">
        <v>106.206360162</v>
      </c>
      <c r="CV65" s="27">
        <v>149.40230430160003</v>
      </c>
      <c r="CW65" s="27">
        <v>318.38622876200003</v>
      </c>
      <c r="CX65" s="27">
        <v>129.33750587379993</v>
      </c>
      <c r="CY65" s="214">
        <f t="shared" si="14"/>
        <v>3181.5465268929997</v>
      </c>
      <c r="CZ65" s="27">
        <v>182.40914731059996</v>
      </c>
      <c r="DA65" s="27">
        <v>189.52189255440004</v>
      </c>
      <c r="DB65" s="27">
        <v>320.71877810420006</v>
      </c>
      <c r="DC65" s="27">
        <v>130.93019344580003</v>
      </c>
      <c r="DD65" s="27">
        <v>190.2020360352</v>
      </c>
      <c r="DE65" s="27">
        <v>138.34121752640002</v>
      </c>
      <c r="DF65" s="27">
        <v>177.59327495000005</v>
      </c>
      <c r="DG65" s="27">
        <v>116.56989538319999</v>
      </c>
      <c r="DH65" s="27">
        <v>129.76309265920005</v>
      </c>
      <c r="DI65" s="27">
        <v>116.53256751639999</v>
      </c>
      <c r="DJ65" s="27">
        <v>105.25065199039999</v>
      </c>
      <c r="DK65" s="27">
        <v>306.10223578619997</v>
      </c>
      <c r="DL65" s="214">
        <f t="shared" si="15"/>
        <v>2103.9349832620001</v>
      </c>
      <c r="DM65" s="27">
        <v>130.8483375934</v>
      </c>
      <c r="DN65" s="27">
        <v>86.4097530226</v>
      </c>
      <c r="DO65" s="27">
        <v>51.445725602600007</v>
      </c>
      <c r="DP65" s="27">
        <v>48.127294996200007</v>
      </c>
      <c r="DQ65" s="27">
        <v>103.84605889560002</v>
      </c>
      <c r="DR65" s="27">
        <v>72.72614779220001</v>
      </c>
      <c r="DS65" s="27">
        <v>107.50906140239999</v>
      </c>
      <c r="DT65" s="27">
        <v>113.97283747500001</v>
      </c>
      <c r="DU65" s="27">
        <v>78.506156383200022</v>
      </c>
      <c r="DV65" s="27">
        <v>163.50108777659997</v>
      </c>
      <c r="DW65" s="27">
        <v>51.049651429000001</v>
      </c>
      <c r="DX65" s="27">
        <v>65.416686286000001</v>
      </c>
      <c r="DY65" s="224">
        <v>63.132370975799979</v>
      </c>
      <c r="DZ65" s="27">
        <v>208.837727707</v>
      </c>
      <c r="EA65" s="27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</row>
    <row r="66" spans="1:152" ht="20.100000000000001" customHeight="1" x14ac:dyDescent="0.25">
      <c r="A66" s="269"/>
      <c r="B66" s="206" t="s">
        <v>13</v>
      </c>
      <c r="C66" s="207" t="s">
        <v>73</v>
      </c>
      <c r="D66" s="219">
        <v>802.34933353999998</v>
      </c>
      <c r="E66" s="219">
        <v>784.36957032999987</v>
      </c>
      <c r="F66" s="219">
        <v>761.32610211999997</v>
      </c>
      <c r="G66" s="219">
        <v>483.02352314000001</v>
      </c>
      <c r="H66" s="219">
        <v>474.49642513999999</v>
      </c>
      <c r="I66" s="219">
        <v>491.21135638999999</v>
      </c>
      <c r="J66" s="219">
        <v>390.75022324999998</v>
      </c>
      <c r="K66" s="219">
        <v>485.81740581999998</v>
      </c>
      <c r="L66" s="219">
        <v>480.93361743000003</v>
      </c>
      <c r="M66" s="219">
        <v>474.61843499000003</v>
      </c>
      <c r="N66" s="219">
        <v>438.22923594999997</v>
      </c>
      <c r="O66" s="219">
        <v>402.87007745</v>
      </c>
      <c r="P66" s="27">
        <v>457.81121396999998</v>
      </c>
      <c r="Q66" s="27">
        <v>401.99079103999998</v>
      </c>
      <c r="R66" s="27">
        <v>393.54330438</v>
      </c>
      <c r="S66" s="27">
        <v>455.25604681999999</v>
      </c>
      <c r="T66" s="27">
        <v>520.27648639999995</v>
      </c>
      <c r="U66" s="27">
        <v>584.66080892999992</v>
      </c>
      <c r="V66" s="27">
        <v>520.58750173999999</v>
      </c>
      <c r="W66" s="27">
        <v>668.72184572000003</v>
      </c>
      <c r="X66" s="27">
        <v>667.31517425999994</v>
      </c>
      <c r="Y66" s="244">
        <v>698.97708231999991</v>
      </c>
      <c r="Z66" s="244">
        <v>701.49953447999997</v>
      </c>
      <c r="AA66" s="244">
        <v>673.66919366000013</v>
      </c>
      <c r="AB66" s="27">
        <v>678.93862462000004</v>
      </c>
      <c r="AC66" s="27">
        <v>651.22064760000001</v>
      </c>
      <c r="AD66" s="27">
        <v>619.25934389999998</v>
      </c>
      <c r="AE66" s="27">
        <v>605.26503075999995</v>
      </c>
      <c r="AF66" s="27">
        <v>687.29257531999997</v>
      </c>
      <c r="AG66" s="27">
        <v>734.32022608</v>
      </c>
      <c r="AH66" s="27">
        <v>693.85830068999996</v>
      </c>
      <c r="AI66" s="27">
        <v>741.25013663999994</v>
      </c>
      <c r="AJ66" s="27">
        <v>834.50882715</v>
      </c>
      <c r="AK66" s="119">
        <v>967.63110486000005</v>
      </c>
      <c r="AL66" s="119">
        <v>908.83274887999994</v>
      </c>
      <c r="AM66" s="119">
        <v>873.67655913999999</v>
      </c>
      <c r="AN66" s="246">
        <v>941.48215056000004</v>
      </c>
      <c r="AO66" s="27">
        <v>906.85896223999998</v>
      </c>
      <c r="AP66" s="27">
        <v>874.8803450800001</v>
      </c>
      <c r="AQ66" s="27">
        <v>1.0571260000000001E-2</v>
      </c>
      <c r="AR66" s="27">
        <v>1736.3690646399998</v>
      </c>
      <c r="AS66" s="27">
        <v>1044.54299698</v>
      </c>
      <c r="AT66" s="27">
        <v>970.40496700000006</v>
      </c>
      <c r="AU66" s="27">
        <v>1166.98188222</v>
      </c>
      <c r="AV66" s="27">
        <v>0</v>
      </c>
      <c r="AW66" s="27">
        <v>2120.7621537200002</v>
      </c>
      <c r="AX66" s="27">
        <v>1085.9770608400001</v>
      </c>
      <c r="AY66" s="27">
        <v>1262.8919263800001</v>
      </c>
      <c r="AZ66" s="224">
        <v>1272.9065522599999</v>
      </c>
      <c r="BA66" s="27">
        <v>1288.6253093</v>
      </c>
      <c r="BB66" s="27">
        <v>1276.97366104</v>
      </c>
      <c r="BC66" s="27">
        <v>1236.75877696</v>
      </c>
      <c r="BD66" s="27">
        <v>1190.12519668</v>
      </c>
      <c r="BE66" s="27">
        <v>1348.05281016</v>
      </c>
      <c r="BF66" s="27">
        <v>1200.3792708600001</v>
      </c>
      <c r="BG66" s="27">
        <v>1455.66689926</v>
      </c>
      <c r="BH66" s="27">
        <v>1348.1669262600001</v>
      </c>
      <c r="BI66" s="27">
        <v>1311.9327698400002</v>
      </c>
      <c r="BJ66" s="27">
        <v>1329.3956613</v>
      </c>
      <c r="BK66" s="27">
        <v>1283.6059227599999</v>
      </c>
      <c r="BL66" s="214">
        <f t="shared" si="11"/>
        <v>15542.589756680003</v>
      </c>
      <c r="BM66" s="27">
        <v>1343.0899706000002</v>
      </c>
      <c r="BN66" s="27">
        <v>1212.1113800599999</v>
      </c>
      <c r="BO66" s="27">
        <v>1265.1536340800001</v>
      </c>
      <c r="BP66" s="27">
        <v>1350.0667140800001</v>
      </c>
      <c r="BQ66" s="27">
        <v>1252.9066613</v>
      </c>
      <c r="BR66" s="27">
        <v>1311.70841354</v>
      </c>
      <c r="BS66" s="27">
        <v>1316.46081574</v>
      </c>
      <c r="BT66" s="27">
        <v>1298.0618498400001</v>
      </c>
      <c r="BU66" s="27">
        <v>0</v>
      </c>
      <c r="BV66" s="27">
        <v>0</v>
      </c>
      <c r="BW66" s="27">
        <v>0</v>
      </c>
      <c r="BX66" s="27">
        <v>0</v>
      </c>
      <c r="BY66" s="214">
        <f t="shared" si="12"/>
        <v>10349.55943924</v>
      </c>
      <c r="BZ66" s="224">
        <v>0</v>
      </c>
      <c r="CA66" s="27">
        <v>0</v>
      </c>
      <c r="CB66" s="27">
        <v>0</v>
      </c>
      <c r="CC66" s="27">
        <v>0</v>
      </c>
      <c r="CD66" s="27">
        <v>0</v>
      </c>
      <c r="CE66" s="27">
        <v>0</v>
      </c>
      <c r="CF66" s="27">
        <v>0</v>
      </c>
      <c r="CG66" s="27">
        <v>0</v>
      </c>
      <c r="CH66" s="27">
        <v>0</v>
      </c>
      <c r="CI66" s="27">
        <v>0</v>
      </c>
      <c r="CJ66" s="27">
        <v>0</v>
      </c>
      <c r="CK66" s="27">
        <v>0</v>
      </c>
      <c r="CL66" s="214">
        <f t="shared" si="13"/>
        <v>0</v>
      </c>
      <c r="CM66" s="27">
        <v>0</v>
      </c>
      <c r="CN66" s="27">
        <v>0</v>
      </c>
      <c r="CO66" s="27">
        <v>0</v>
      </c>
      <c r="CP66" s="27">
        <v>0</v>
      </c>
      <c r="CQ66" s="27">
        <v>0</v>
      </c>
      <c r="CR66" s="27">
        <v>0</v>
      </c>
      <c r="CS66" s="27">
        <v>0</v>
      </c>
      <c r="CT66" s="27">
        <v>0</v>
      </c>
      <c r="CU66" s="27">
        <v>0</v>
      </c>
      <c r="CV66" s="27">
        <v>0</v>
      </c>
      <c r="CW66" s="27">
        <v>0</v>
      </c>
      <c r="CX66" s="27">
        <v>0</v>
      </c>
      <c r="CY66" s="214">
        <f t="shared" si="14"/>
        <v>0</v>
      </c>
      <c r="CZ66" s="27">
        <v>0</v>
      </c>
      <c r="DA66" s="27">
        <v>0</v>
      </c>
      <c r="DB66" s="27">
        <v>0</v>
      </c>
      <c r="DC66" s="27">
        <v>0</v>
      </c>
      <c r="DD66" s="27">
        <v>0</v>
      </c>
      <c r="DE66" s="27">
        <v>0</v>
      </c>
      <c r="DF66" s="27">
        <v>0</v>
      </c>
      <c r="DG66" s="27">
        <v>0</v>
      </c>
      <c r="DH66" s="27">
        <v>0</v>
      </c>
      <c r="DI66" s="27">
        <v>0</v>
      </c>
      <c r="DJ66" s="27">
        <v>0</v>
      </c>
      <c r="DK66" s="27">
        <v>0</v>
      </c>
      <c r="DL66" s="214">
        <f t="shared" si="15"/>
        <v>0</v>
      </c>
      <c r="DM66" s="27">
        <v>0</v>
      </c>
      <c r="DN66" s="27">
        <v>0</v>
      </c>
      <c r="DO66" s="27">
        <v>0</v>
      </c>
      <c r="DP66" s="27">
        <v>0</v>
      </c>
      <c r="DQ66" s="27">
        <v>0</v>
      </c>
      <c r="DR66" s="27">
        <v>0</v>
      </c>
      <c r="DS66" s="27">
        <v>0</v>
      </c>
      <c r="DT66" s="27">
        <v>0</v>
      </c>
      <c r="DU66" s="27">
        <v>0</v>
      </c>
      <c r="DV66" s="27">
        <v>0</v>
      </c>
      <c r="DW66" s="27">
        <v>0</v>
      </c>
      <c r="DX66" s="27">
        <v>0</v>
      </c>
      <c r="DY66" s="224">
        <v>0</v>
      </c>
      <c r="DZ66" s="27">
        <v>0</v>
      </c>
      <c r="EA66" s="27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</row>
    <row r="67" spans="1:152" ht="20.100000000000001" customHeight="1" x14ac:dyDescent="0.25">
      <c r="A67" s="269"/>
      <c r="B67" s="206" t="s">
        <v>14</v>
      </c>
      <c r="C67" s="207" t="s">
        <v>74</v>
      </c>
      <c r="D67" s="219">
        <v>0</v>
      </c>
      <c r="E67" s="219">
        <v>0</v>
      </c>
      <c r="F67" s="219">
        <v>0</v>
      </c>
      <c r="G67" s="219">
        <v>0</v>
      </c>
      <c r="H67" s="219">
        <v>0</v>
      </c>
      <c r="I67" s="219">
        <v>0</v>
      </c>
      <c r="J67" s="219">
        <v>0</v>
      </c>
      <c r="K67" s="219">
        <v>0</v>
      </c>
      <c r="L67" s="219">
        <v>0</v>
      </c>
      <c r="M67" s="219">
        <v>0</v>
      </c>
      <c r="N67" s="219">
        <v>0</v>
      </c>
      <c r="O67" s="219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44">
        <v>0</v>
      </c>
      <c r="Z67" s="244">
        <v>0</v>
      </c>
      <c r="AA67" s="244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46">
        <v>0</v>
      </c>
      <c r="AO67" s="27">
        <v>0</v>
      </c>
      <c r="AP67" s="27">
        <v>0</v>
      </c>
      <c r="AQ67" s="27">
        <v>0</v>
      </c>
      <c r="AR67" s="27">
        <v>0</v>
      </c>
      <c r="AS67" s="27">
        <v>0</v>
      </c>
      <c r="AT67" s="27">
        <v>0</v>
      </c>
      <c r="AU67" s="27">
        <v>0</v>
      </c>
      <c r="AV67" s="27">
        <v>0</v>
      </c>
      <c r="AW67" s="27">
        <v>0</v>
      </c>
      <c r="AX67" s="27">
        <v>0</v>
      </c>
      <c r="AY67" s="27">
        <v>0</v>
      </c>
      <c r="AZ67" s="224">
        <v>0</v>
      </c>
      <c r="BA67" s="27">
        <v>0</v>
      </c>
      <c r="BB67" s="27">
        <v>0</v>
      </c>
      <c r="BC67" s="27">
        <v>0</v>
      </c>
      <c r="BD67" s="27">
        <v>0</v>
      </c>
      <c r="BE67" s="27">
        <v>0</v>
      </c>
      <c r="BF67" s="27">
        <v>0</v>
      </c>
      <c r="BG67" s="27">
        <v>0</v>
      </c>
      <c r="BH67" s="27">
        <v>0</v>
      </c>
      <c r="BI67" s="27">
        <v>0</v>
      </c>
      <c r="BJ67" s="27">
        <v>0</v>
      </c>
      <c r="BK67" s="27">
        <v>0</v>
      </c>
      <c r="BL67" s="214">
        <f t="shared" si="11"/>
        <v>0</v>
      </c>
      <c r="BM67" s="27">
        <v>0</v>
      </c>
      <c r="BN67" s="27">
        <v>0</v>
      </c>
      <c r="BO67" s="27">
        <v>0</v>
      </c>
      <c r="BP67" s="27">
        <v>0</v>
      </c>
      <c r="BQ67" s="27">
        <v>0</v>
      </c>
      <c r="BR67" s="27">
        <v>0</v>
      </c>
      <c r="BS67" s="27">
        <v>0</v>
      </c>
      <c r="BT67" s="27">
        <v>0</v>
      </c>
      <c r="BU67" s="27">
        <v>0</v>
      </c>
      <c r="BV67" s="27">
        <v>0</v>
      </c>
      <c r="BW67" s="27">
        <v>0</v>
      </c>
      <c r="BX67" s="27">
        <v>0</v>
      </c>
      <c r="BY67" s="214">
        <f t="shared" si="12"/>
        <v>0</v>
      </c>
      <c r="BZ67" s="224">
        <v>0</v>
      </c>
      <c r="CA67" s="27">
        <v>0</v>
      </c>
      <c r="CB67" s="27">
        <v>0</v>
      </c>
      <c r="CC67" s="27">
        <v>0</v>
      </c>
      <c r="CD67" s="27">
        <v>0</v>
      </c>
      <c r="CE67" s="27">
        <v>0</v>
      </c>
      <c r="CF67" s="27">
        <v>0</v>
      </c>
      <c r="CG67" s="27">
        <v>0</v>
      </c>
      <c r="CH67" s="27">
        <v>0</v>
      </c>
      <c r="CI67" s="27">
        <v>0</v>
      </c>
      <c r="CJ67" s="27">
        <v>0</v>
      </c>
      <c r="CK67" s="27">
        <v>0</v>
      </c>
      <c r="CL67" s="214">
        <f t="shared" si="13"/>
        <v>0</v>
      </c>
      <c r="CM67" s="27">
        <v>0</v>
      </c>
      <c r="CN67" s="27">
        <v>0</v>
      </c>
      <c r="CO67" s="27">
        <v>0</v>
      </c>
      <c r="CP67" s="27">
        <v>0</v>
      </c>
      <c r="CQ67" s="27">
        <v>0</v>
      </c>
      <c r="CR67" s="27">
        <v>0</v>
      </c>
      <c r="CS67" s="27">
        <v>0</v>
      </c>
      <c r="CT67" s="27">
        <v>0</v>
      </c>
      <c r="CU67" s="27">
        <v>0</v>
      </c>
      <c r="CV67" s="27">
        <v>0</v>
      </c>
      <c r="CW67" s="27">
        <v>0</v>
      </c>
      <c r="CX67" s="27">
        <v>0</v>
      </c>
      <c r="CY67" s="214">
        <f t="shared" si="14"/>
        <v>0</v>
      </c>
      <c r="CZ67" s="27">
        <v>0</v>
      </c>
      <c r="DA67" s="27">
        <v>0</v>
      </c>
      <c r="DB67" s="27">
        <v>0</v>
      </c>
      <c r="DC67" s="27">
        <v>0</v>
      </c>
      <c r="DD67" s="27">
        <v>0</v>
      </c>
      <c r="DE67" s="27">
        <v>0</v>
      </c>
      <c r="DF67" s="27">
        <v>0</v>
      </c>
      <c r="DG67" s="27">
        <v>0</v>
      </c>
      <c r="DH67" s="27">
        <v>0</v>
      </c>
      <c r="DI67" s="27">
        <v>0</v>
      </c>
      <c r="DJ67" s="27">
        <v>0</v>
      </c>
      <c r="DK67" s="27">
        <v>0</v>
      </c>
      <c r="DL67" s="214">
        <f t="shared" si="15"/>
        <v>0</v>
      </c>
      <c r="DM67" s="27">
        <v>0</v>
      </c>
      <c r="DN67" s="27">
        <v>0</v>
      </c>
      <c r="DO67" s="27">
        <v>0</v>
      </c>
      <c r="DP67" s="27">
        <v>0</v>
      </c>
      <c r="DQ67" s="27">
        <v>0</v>
      </c>
      <c r="DR67" s="27">
        <v>0</v>
      </c>
      <c r="DS67" s="27">
        <v>0</v>
      </c>
      <c r="DT67" s="27">
        <v>0</v>
      </c>
      <c r="DU67" s="27">
        <v>0</v>
      </c>
      <c r="DV67" s="27">
        <v>0</v>
      </c>
      <c r="DW67" s="27">
        <v>0</v>
      </c>
      <c r="DX67" s="27">
        <v>0</v>
      </c>
      <c r="DY67" s="224">
        <v>0</v>
      </c>
      <c r="DZ67" s="27">
        <v>0</v>
      </c>
      <c r="EA67" s="27"/>
      <c r="EE67" s="113"/>
      <c r="EF67" s="113"/>
      <c r="EG67" s="113"/>
      <c r="EH67" s="113"/>
      <c r="EI67" s="113"/>
      <c r="EJ67" s="113"/>
      <c r="EK67" s="113"/>
      <c r="EL67" s="113"/>
      <c r="EM67" s="113"/>
      <c r="EN67" s="113"/>
      <c r="EO67" s="113"/>
      <c r="EP67" s="113"/>
      <c r="EQ67" s="113"/>
      <c r="ER67" s="113"/>
      <c r="ES67" s="113"/>
      <c r="ET67" s="113"/>
      <c r="EU67" s="113"/>
      <c r="EV67" s="113"/>
    </row>
    <row r="68" spans="1:152" ht="20.100000000000001" customHeight="1" x14ac:dyDescent="0.25">
      <c r="A68" s="269"/>
      <c r="B68" s="206" t="s">
        <v>15</v>
      </c>
      <c r="C68" s="207" t="s">
        <v>16</v>
      </c>
      <c r="D68" s="219">
        <v>0</v>
      </c>
      <c r="E68" s="219">
        <v>0</v>
      </c>
      <c r="F68" s="219">
        <v>98.000000002500002</v>
      </c>
      <c r="G68" s="219">
        <v>1.42885</v>
      </c>
      <c r="H68" s="219">
        <v>11.500500000000001</v>
      </c>
      <c r="I68" s="219">
        <v>0</v>
      </c>
      <c r="J68" s="219">
        <v>0</v>
      </c>
      <c r="K68" s="219">
        <v>0</v>
      </c>
      <c r="L68" s="219">
        <v>0</v>
      </c>
      <c r="M68" s="219">
        <v>4.8789999999999996</v>
      </c>
      <c r="N68" s="219">
        <v>0</v>
      </c>
      <c r="O68" s="219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44">
        <v>0</v>
      </c>
      <c r="Z68" s="244">
        <v>216.45599999999999</v>
      </c>
      <c r="AA68" s="244">
        <v>2984.2065000695002</v>
      </c>
      <c r="AB68" s="27">
        <v>31.23</v>
      </c>
      <c r="AC68" s="27">
        <v>34.61</v>
      </c>
      <c r="AD68" s="27">
        <v>34.500069000000003</v>
      </c>
      <c r="AE68" s="27">
        <v>60.976500000000001</v>
      </c>
      <c r="AF68" s="27">
        <v>301.09300000000002</v>
      </c>
      <c r="AG68" s="27">
        <v>75.562399999999997</v>
      </c>
      <c r="AH68" s="27">
        <v>643.0915</v>
      </c>
      <c r="AI68" s="27">
        <v>886.77959999999996</v>
      </c>
      <c r="AJ68" s="27">
        <v>496.01400000000001</v>
      </c>
      <c r="AK68" s="119">
        <v>85.875</v>
      </c>
      <c r="AL68" s="119">
        <v>6.86</v>
      </c>
      <c r="AM68" s="119">
        <v>0</v>
      </c>
      <c r="AN68" s="246">
        <v>0</v>
      </c>
      <c r="AO68" s="27">
        <v>0</v>
      </c>
      <c r="AP68" s="27">
        <v>0</v>
      </c>
      <c r="AQ68" s="27">
        <v>0</v>
      </c>
      <c r="AR68" s="27">
        <v>0</v>
      </c>
      <c r="AS68" s="27">
        <v>0</v>
      </c>
      <c r="AT68" s="27">
        <v>0</v>
      </c>
      <c r="AU68" s="27">
        <v>0</v>
      </c>
      <c r="AV68" s="27">
        <v>0</v>
      </c>
      <c r="AW68" s="27">
        <v>0</v>
      </c>
      <c r="AX68" s="27">
        <v>0</v>
      </c>
      <c r="AY68" s="27">
        <v>0</v>
      </c>
      <c r="AZ68" s="224">
        <v>2.7440000000000002</v>
      </c>
      <c r="BA68" s="27">
        <v>6.5170000000000003</v>
      </c>
      <c r="BB68" s="27">
        <v>2.0579999999999998</v>
      </c>
      <c r="BC68" s="27">
        <v>3.43</v>
      </c>
      <c r="BD68" s="27">
        <v>0</v>
      </c>
      <c r="BE68" s="27">
        <v>3.43</v>
      </c>
      <c r="BF68" s="27">
        <v>3.43</v>
      </c>
      <c r="BG68" s="27">
        <v>0</v>
      </c>
      <c r="BH68" s="27">
        <v>0</v>
      </c>
      <c r="BI68" s="27">
        <v>20.58</v>
      </c>
      <c r="BJ68" s="27">
        <v>1.3908718600000002E-2</v>
      </c>
      <c r="BK68" s="27">
        <v>0</v>
      </c>
      <c r="BL68" s="214">
        <f t="shared" si="11"/>
        <v>42.2029087186</v>
      </c>
      <c r="BM68" s="27">
        <v>0</v>
      </c>
      <c r="BN68" s="27">
        <v>0</v>
      </c>
      <c r="BO68" s="27">
        <v>0</v>
      </c>
      <c r="BP68" s="27">
        <v>0</v>
      </c>
      <c r="BQ68" s="27">
        <v>0</v>
      </c>
      <c r="BR68" s="27">
        <v>0</v>
      </c>
      <c r="BS68" s="27">
        <v>0</v>
      </c>
      <c r="BT68" s="27">
        <v>0</v>
      </c>
      <c r="BU68" s="27">
        <v>0</v>
      </c>
      <c r="BV68" s="27">
        <v>0</v>
      </c>
      <c r="BW68" s="27">
        <v>0</v>
      </c>
      <c r="BX68" s="27">
        <v>0</v>
      </c>
      <c r="BY68" s="214">
        <f t="shared" si="12"/>
        <v>0</v>
      </c>
      <c r="BZ68" s="224">
        <v>0</v>
      </c>
      <c r="CA68" s="27">
        <v>0</v>
      </c>
      <c r="CB68" s="27">
        <v>0</v>
      </c>
      <c r="CC68" s="27">
        <v>0</v>
      </c>
      <c r="CD68" s="27">
        <v>0</v>
      </c>
      <c r="CE68" s="27">
        <v>0</v>
      </c>
      <c r="CF68" s="27">
        <v>0</v>
      </c>
      <c r="CG68" s="27">
        <v>0</v>
      </c>
      <c r="CH68" s="27">
        <v>0</v>
      </c>
      <c r="CI68" s="27">
        <v>0.34300000000000003</v>
      </c>
      <c r="CJ68" s="27">
        <v>0</v>
      </c>
      <c r="CK68" s="27">
        <v>0</v>
      </c>
      <c r="CL68" s="214">
        <f t="shared" si="13"/>
        <v>0.34300000000000003</v>
      </c>
      <c r="CM68" s="27">
        <v>0</v>
      </c>
      <c r="CN68" s="27">
        <v>0</v>
      </c>
      <c r="CO68" s="27">
        <v>0</v>
      </c>
      <c r="CP68" s="27">
        <v>0</v>
      </c>
      <c r="CQ68" s="27">
        <v>0</v>
      </c>
      <c r="CR68" s="27">
        <v>0</v>
      </c>
      <c r="CS68" s="27">
        <v>0</v>
      </c>
      <c r="CT68" s="27">
        <v>0</v>
      </c>
      <c r="CU68" s="27">
        <v>0</v>
      </c>
      <c r="CV68" s="27">
        <v>0</v>
      </c>
      <c r="CW68" s="27">
        <v>0</v>
      </c>
      <c r="CX68" s="27">
        <v>0</v>
      </c>
      <c r="CY68" s="214">
        <f t="shared" si="14"/>
        <v>0</v>
      </c>
      <c r="CZ68" s="27">
        <v>0</v>
      </c>
      <c r="DA68" s="27">
        <v>0.13719999999999999</v>
      </c>
      <c r="DB68" s="27">
        <v>0</v>
      </c>
      <c r="DC68" s="27">
        <v>0</v>
      </c>
      <c r="DD68" s="27">
        <v>0</v>
      </c>
      <c r="DE68" s="27">
        <v>0</v>
      </c>
      <c r="DF68" s="27">
        <v>0</v>
      </c>
      <c r="DG68" s="27">
        <v>0</v>
      </c>
      <c r="DH68" s="27">
        <v>0</v>
      </c>
      <c r="DI68" s="27">
        <v>0</v>
      </c>
      <c r="DJ68" s="27">
        <v>0</v>
      </c>
      <c r="DK68" s="27">
        <v>0</v>
      </c>
      <c r="DL68" s="214">
        <f t="shared" si="15"/>
        <v>0.13719999999999999</v>
      </c>
      <c r="DM68" s="27">
        <v>0</v>
      </c>
      <c r="DN68" s="27">
        <v>0</v>
      </c>
      <c r="DO68" s="27">
        <v>0</v>
      </c>
      <c r="DP68" s="27">
        <v>39.101999999999997</v>
      </c>
      <c r="DQ68" s="27">
        <v>0</v>
      </c>
      <c r="DR68" s="27">
        <v>0</v>
      </c>
      <c r="DS68" s="27">
        <v>0</v>
      </c>
      <c r="DT68" s="27">
        <v>0</v>
      </c>
      <c r="DU68" s="27">
        <v>0</v>
      </c>
      <c r="DV68" s="27">
        <v>0</v>
      </c>
      <c r="DW68" s="27">
        <v>0</v>
      </c>
      <c r="DX68" s="27">
        <v>0</v>
      </c>
      <c r="DY68" s="224">
        <v>0</v>
      </c>
      <c r="DZ68" s="27">
        <v>0</v>
      </c>
      <c r="EA68" s="27"/>
      <c r="EE68" s="113"/>
      <c r="EF68" s="113"/>
      <c r="EG68" s="113"/>
      <c r="EH68" s="113"/>
      <c r="EI68" s="113"/>
      <c r="EJ68" s="113"/>
      <c r="EK68" s="113"/>
      <c r="EL68" s="113"/>
      <c r="EM68" s="113"/>
      <c r="EN68" s="113"/>
      <c r="EO68" s="113"/>
      <c r="EP68" s="113"/>
      <c r="EQ68" s="113"/>
      <c r="ER68" s="113"/>
      <c r="ES68" s="113"/>
      <c r="ET68" s="113"/>
      <c r="EU68" s="113"/>
      <c r="EV68" s="113"/>
    </row>
    <row r="69" spans="1:152" ht="20.100000000000001" customHeight="1" x14ac:dyDescent="0.25">
      <c r="A69" s="269"/>
      <c r="B69" s="206" t="s">
        <v>19</v>
      </c>
      <c r="C69" s="207" t="s">
        <v>20</v>
      </c>
      <c r="D69" s="219">
        <v>837.72285072789987</v>
      </c>
      <c r="E69" s="219">
        <v>678.10867391310001</v>
      </c>
      <c r="F69" s="219">
        <v>924.06252347259988</v>
      </c>
      <c r="G69" s="219">
        <v>884.62928392209994</v>
      </c>
      <c r="H69" s="219">
        <v>879.33339881259985</v>
      </c>
      <c r="I69" s="219">
        <v>1027.4582229575001</v>
      </c>
      <c r="J69" s="219">
        <v>1008.9065518011998</v>
      </c>
      <c r="K69" s="219">
        <v>1080.9570192515998</v>
      </c>
      <c r="L69" s="219">
        <v>876.73797161830009</v>
      </c>
      <c r="M69" s="219">
        <v>980.42927458829979</v>
      </c>
      <c r="N69" s="219">
        <v>872.72284777650009</v>
      </c>
      <c r="O69" s="219">
        <v>890.94512265729986</v>
      </c>
      <c r="P69" s="27">
        <v>854.66589948349986</v>
      </c>
      <c r="Q69" s="27">
        <v>746.51504302830006</v>
      </c>
      <c r="R69" s="27">
        <v>844.05240119559994</v>
      </c>
      <c r="S69" s="27">
        <v>1010.5824901134001</v>
      </c>
      <c r="T69" s="27">
        <v>1009.0469731152999</v>
      </c>
      <c r="U69" s="27">
        <v>824.0410982889</v>
      </c>
      <c r="V69" s="27">
        <v>819.65652980619996</v>
      </c>
      <c r="W69" s="27">
        <v>744.64260069099998</v>
      </c>
      <c r="X69" s="27">
        <v>727.86717743830013</v>
      </c>
      <c r="Y69" s="27">
        <v>843.68035507190018</v>
      </c>
      <c r="Z69" s="27">
        <v>868.66459941969993</v>
      </c>
      <c r="AA69" s="244">
        <v>1009.1367374535001</v>
      </c>
      <c r="AB69" s="27">
        <v>741.29915755579987</v>
      </c>
      <c r="AC69" s="27">
        <v>668.93213728160003</v>
      </c>
      <c r="AD69" s="27">
        <v>869.7348388869998</v>
      </c>
      <c r="AE69" s="27">
        <v>1013.3409158477998</v>
      </c>
      <c r="AF69" s="27">
        <v>1151.5738378807</v>
      </c>
      <c r="AG69" s="27">
        <v>932.76969050220009</v>
      </c>
      <c r="AH69" s="27">
        <v>1028.0910491923999</v>
      </c>
      <c r="AI69" s="27">
        <v>1124.0587103486998</v>
      </c>
      <c r="AJ69" s="27">
        <v>1206.1722785202001</v>
      </c>
      <c r="AK69" s="119">
        <v>1176.3821340543</v>
      </c>
      <c r="AL69" s="119">
        <v>1047.9296305604</v>
      </c>
      <c r="AM69" s="119">
        <v>1594.1624222650003</v>
      </c>
      <c r="AN69" s="246">
        <v>1052.7587098993999</v>
      </c>
      <c r="AO69" s="27">
        <v>929.97727199999997</v>
      </c>
      <c r="AP69" s="27">
        <v>1241.2985850846001</v>
      </c>
      <c r="AQ69" s="27">
        <v>1341.5507878724002</v>
      </c>
      <c r="AR69" s="27">
        <v>1645.3266398100002</v>
      </c>
      <c r="AS69" s="27">
        <v>1136.4116509116002</v>
      </c>
      <c r="AT69" s="27">
        <v>1223.2666126520003</v>
      </c>
      <c r="AU69" s="27">
        <v>1273.4459832149996</v>
      </c>
      <c r="AV69" s="27">
        <v>1115.3942199932007</v>
      </c>
      <c r="AW69" s="27">
        <v>1409.8216353997996</v>
      </c>
      <c r="AX69" s="27">
        <v>1336.3465967740003</v>
      </c>
      <c r="AY69" s="27">
        <v>1262.1140471071999</v>
      </c>
      <c r="AZ69" s="224">
        <v>1317.4435639049996</v>
      </c>
      <c r="BA69" s="27">
        <v>1024.6340017060004</v>
      </c>
      <c r="BB69" s="27">
        <v>1507.7102966688003</v>
      </c>
      <c r="BC69" s="27">
        <v>1637.3562301319994</v>
      </c>
      <c r="BD69" s="27">
        <v>1770.6470809467999</v>
      </c>
      <c r="BE69" s="27">
        <v>1943.3469824117994</v>
      </c>
      <c r="BF69" s="27">
        <v>1855.6926026450001</v>
      </c>
      <c r="BG69" s="27">
        <v>1917.0409457626001</v>
      </c>
      <c r="BH69" s="27">
        <v>1982.7348345644004</v>
      </c>
      <c r="BI69" s="27">
        <v>1961.0072517812005</v>
      </c>
      <c r="BJ69" s="27">
        <v>1749.1356176615984</v>
      </c>
      <c r="BK69" s="27">
        <v>1842.6059386993993</v>
      </c>
      <c r="BL69" s="214">
        <f t="shared" si="11"/>
        <v>20509.3553468846</v>
      </c>
      <c r="BM69" s="27">
        <v>1621.5225429157992</v>
      </c>
      <c r="BN69" s="27">
        <v>1728.0993539165997</v>
      </c>
      <c r="BO69" s="27">
        <v>1633.1730229177999</v>
      </c>
      <c r="BP69" s="27">
        <v>1918.3380233807998</v>
      </c>
      <c r="BQ69" s="27">
        <v>2120.4669013779994</v>
      </c>
      <c r="BR69" s="27">
        <v>1707.1714488108009</v>
      </c>
      <c r="BS69" s="27">
        <v>1837.9945731601983</v>
      </c>
      <c r="BT69" s="27">
        <v>1476.8680835789989</v>
      </c>
      <c r="BU69" s="27">
        <v>1394.7799346348004</v>
      </c>
      <c r="BV69" s="27">
        <v>1274.4890554760009</v>
      </c>
      <c r="BW69" s="27">
        <v>920.13978155960081</v>
      </c>
      <c r="BX69" s="27">
        <v>1510.8208801139992</v>
      </c>
      <c r="BY69" s="214">
        <f t="shared" si="12"/>
        <v>19143.863601843394</v>
      </c>
      <c r="BZ69" s="224">
        <v>1073.293038351801</v>
      </c>
      <c r="CA69" s="27">
        <v>864.55610791759977</v>
      </c>
      <c r="CB69" s="27">
        <v>1093.0509288859994</v>
      </c>
      <c r="CC69" s="27">
        <v>1553.4623518567996</v>
      </c>
      <c r="CD69" s="27">
        <v>1287.3466360327998</v>
      </c>
      <c r="CE69" s="27">
        <v>1156.3158260065998</v>
      </c>
      <c r="CF69" s="27">
        <v>888.52701065100075</v>
      </c>
      <c r="CG69" s="27">
        <v>1010.8112340354005</v>
      </c>
      <c r="CH69" s="27">
        <v>1057.7267419306002</v>
      </c>
      <c r="CI69" s="27">
        <v>1508.909162479599</v>
      </c>
      <c r="CJ69" s="27">
        <v>952.53944711660006</v>
      </c>
      <c r="CK69" s="27">
        <v>2361.9485531236032</v>
      </c>
      <c r="CL69" s="214">
        <f t="shared" si="13"/>
        <v>14808.487038388404</v>
      </c>
      <c r="CM69" s="27">
        <v>1146.7572529951995</v>
      </c>
      <c r="CN69" s="27">
        <v>1049.0502624993997</v>
      </c>
      <c r="CO69" s="27">
        <v>1514.8709973599994</v>
      </c>
      <c r="CP69" s="27">
        <v>1918.5845770630015</v>
      </c>
      <c r="CQ69" s="27">
        <v>1868.1156688123976</v>
      </c>
      <c r="CR69" s="27">
        <v>1411.4349241005991</v>
      </c>
      <c r="CS69" s="27">
        <v>1009.6602876569999</v>
      </c>
      <c r="CT69" s="27">
        <v>1139.1400237629996</v>
      </c>
      <c r="CU69" s="27">
        <v>1024.0732115235996</v>
      </c>
      <c r="CV69" s="27">
        <v>990.60186481200003</v>
      </c>
      <c r="CW69" s="27">
        <v>1079.8117927282012</v>
      </c>
      <c r="CX69" s="27">
        <v>1204.2471358792002</v>
      </c>
      <c r="CY69" s="214">
        <f t="shared" si="14"/>
        <v>15356.347999193596</v>
      </c>
      <c r="CZ69" s="27">
        <v>894.34660720440013</v>
      </c>
      <c r="DA69" s="27">
        <v>852.08897166959991</v>
      </c>
      <c r="DB69" s="27">
        <v>1194.9584325923995</v>
      </c>
      <c r="DC69" s="27">
        <v>1022.8566723634</v>
      </c>
      <c r="DD69" s="27">
        <v>2466.2185242786004</v>
      </c>
      <c r="DE69" s="27">
        <v>1333.4651225111995</v>
      </c>
      <c r="DF69" s="27">
        <v>998.35208152399946</v>
      </c>
      <c r="DG69" s="27">
        <v>1055.6336787556002</v>
      </c>
      <c r="DH69" s="27">
        <v>1356.0948693823996</v>
      </c>
      <c r="DI69" s="27">
        <v>1169.2019026604005</v>
      </c>
      <c r="DJ69" s="27">
        <v>1219.2084408055989</v>
      </c>
      <c r="DK69" s="27">
        <v>1259.2779079775994</v>
      </c>
      <c r="DL69" s="214">
        <f t="shared" si="15"/>
        <v>14821.703211725197</v>
      </c>
      <c r="DM69" s="27">
        <v>1212.3530698649997</v>
      </c>
      <c r="DN69" s="27">
        <v>783.38962494379962</v>
      </c>
      <c r="DO69" s="27">
        <v>905.60144500699926</v>
      </c>
      <c r="DP69" s="27">
        <v>1108.3801503614002</v>
      </c>
      <c r="DQ69" s="27">
        <v>1263.3488469700007</v>
      </c>
      <c r="DR69" s="27">
        <v>1163.6644291635987</v>
      </c>
      <c r="DS69" s="27">
        <v>931.29773810220036</v>
      </c>
      <c r="DT69" s="27">
        <v>1011.3479808781999</v>
      </c>
      <c r="DU69" s="27">
        <v>935.99380577639977</v>
      </c>
      <c r="DV69" s="27">
        <v>1051.9749238921997</v>
      </c>
      <c r="DW69" s="27">
        <v>909.95996569520071</v>
      </c>
      <c r="DX69" s="27">
        <v>1051.0684683253994</v>
      </c>
      <c r="DY69" s="224">
        <v>955.09997662240164</v>
      </c>
      <c r="DZ69" s="27">
        <v>874.79717416560106</v>
      </c>
      <c r="EA69" s="27"/>
      <c r="EE69" s="113"/>
      <c r="EF69" s="113"/>
      <c r="EG69" s="113"/>
      <c r="EH69" s="113"/>
      <c r="EI69" s="113"/>
      <c r="EJ69" s="113"/>
      <c r="EK69" s="113"/>
      <c r="EL69" s="113"/>
      <c r="EM69" s="113"/>
      <c r="EN69" s="113"/>
      <c r="EO69" s="113"/>
      <c r="EP69" s="113"/>
      <c r="EQ69" s="113"/>
      <c r="ER69" s="113"/>
      <c r="ES69" s="113"/>
      <c r="ET69" s="113"/>
      <c r="EU69" s="113"/>
      <c r="EV69" s="113"/>
    </row>
    <row r="70" spans="1:152" ht="20.100000000000001" customHeight="1" x14ac:dyDescent="0.25">
      <c r="A70" s="269"/>
      <c r="B70" s="206" t="s">
        <v>218</v>
      </c>
      <c r="C70" s="207" t="s">
        <v>219</v>
      </c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44"/>
      <c r="AB70" s="27"/>
      <c r="AC70" s="27"/>
      <c r="AD70" s="27"/>
      <c r="AE70" s="27"/>
      <c r="AF70" s="27"/>
      <c r="AG70" s="27"/>
      <c r="AH70" s="27"/>
      <c r="AI70" s="27"/>
      <c r="AJ70" s="27"/>
      <c r="AK70" s="119"/>
      <c r="AL70" s="119"/>
      <c r="AM70" s="119"/>
      <c r="AN70" s="246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24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14">
        <f t="shared" si="11"/>
        <v>0</v>
      </c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14">
        <f t="shared" si="12"/>
        <v>0</v>
      </c>
      <c r="BZ70" s="224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14">
        <f t="shared" si="13"/>
        <v>0</v>
      </c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14">
        <f t="shared" si="14"/>
        <v>0</v>
      </c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14">
        <f t="shared" si="15"/>
        <v>0</v>
      </c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24">
        <v>0</v>
      </c>
      <c r="DZ70" s="27">
        <v>0</v>
      </c>
      <c r="EA70" s="27"/>
      <c r="EE70" s="113"/>
      <c r="EF70" s="113"/>
      <c r="EG70" s="113"/>
      <c r="EH70" s="113"/>
      <c r="EI70" s="113"/>
      <c r="EJ70" s="113"/>
      <c r="EK70" s="113"/>
      <c r="EL70" s="113"/>
      <c r="EM70" s="113"/>
      <c r="EN70" s="113"/>
      <c r="EO70" s="113"/>
      <c r="EP70" s="113"/>
      <c r="EQ70" s="113"/>
      <c r="ER70" s="113"/>
      <c r="ES70" s="113"/>
      <c r="ET70" s="113"/>
      <c r="EU70" s="113"/>
      <c r="EV70" s="113"/>
    </row>
    <row r="71" spans="1:152" ht="20.100000000000001" customHeight="1" x14ac:dyDescent="0.25">
      <c r="A71" s="269"/>
      <c r="B71" s="206" t="s">
        <v>26</v>
      </c>
      <c r="C71" s="207" t="s">
        <v>64</v>
      </c>
      <c r="D71" s="219">
        <v>0</v>
      </c>
      <c r="E71" s="219">
        <v>0</v>
      </c>
      <c r="F71" s="219">
        <v>0</v>
      </c>
      <c r="G71" s="219">
        <v>0</v>
      </c>
      <c r="H71" s="219">
        <v>0</v>
      </c>
      <c r="I71" s="219">
        <v>0</v>
      </c>
      <c r="J71" s="219">
        <v>0</v>
      </c>
      <c r="K71" s="219">
        <v>0</v>
      </c>
      <c r="L71" s="219">
        <v>0</v>
      </c>
      <c r="M71" s="219">
        <v>0</v>
      </c>
      <c r="N71" s="219">
        <v>0</v>
      </c>
      <c r="O71" s="219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44">
        <v>0</v>
      </c>
      <c r="Z71" s="244">
        <v>0</v>
      </c>
      <c r="AA71" s="244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46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24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14">
        <f t="shared" si="11"/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0</v>
      </c>
      <c r="BT71" s="27">
        <v>0</v>
      </c>
      <c r="BU71" s="27">
        <v>384.47717017920007</v>
      </c>
      <c r="BV71" s="27">
        <v>830.50591241660004</v>
      </c>
      <c r="BW71" s="27">
        <v>347.8339920226</v>
      </c>
      <c r="BX71" s="27">
        <v>384.30822347119999</v>
      </c>
      <c r="BY71" s="214">
        <f t="shared" si="12"/>
        <v>1947.1252980896002</v>
      </c>
      <c r="BZ71" s="224">
        <v>490.76149499580004</v>
      </c>
      <c r="CA71" s="27">
        <v>113.2515780354</v>
      </c>
      <c r="CB71" s="27">
        <v>20.591661999999999</v>
      </c>
      <c r="CC71" s="27">
        <v>19.208457356199997</v>
      </c>
      <c r="CD71" s="27">
        <v>13.720762214600001</v>
      </c>
      <c r="CE71" s="27">
        <v>0</v>
      </c>
      <c r="CF71" s="27">
        <v>41.178312427000002</v>
      </c>
      <c r="CG71" s="27">
        <v>205.88167227880004</v>
      </c>
      <c r="CH71" s="27">
        <v>72.062108641599991</v>
      </c>
      <c r="CI71" s="27">
        <v>212.69466220799998</v>
      </c>
      <c r="CJ71" s="27">
        <v>107.73038887520001</v>
      </c>
      <c r="CK71" s="27">
        <v>520.06152568580012</v>
      </c>
      <c r="CL71" s="214">
        <f t="shared" si="13"/>
        <v>1817.1426247184004</v>
      </c>
      <c r="CM71" s="27">
        <v>89.201365881600012</v>
      </c>
      <c r="CN71" s="27">
        <v>332.76739515040003</v>
      </c>
      <c r="CO71" s="27">
        <v>624.40977636940011</v>
      </c>
      <c r="CP71" s="27">
        <v>389.7543856346</v>
      </c>
      <c r="CQ71" s="27">
        <v>483.74250941940005</v>
      </c>
      <c r="CR71" s="27">
        <v>346.60957024120012</v>
      </c>
      <c r="CS71" s="27">
        <v>394.65001681420006</v>
      </c>
      <c r="CT71" s="27">
        <v>687.96991759999992</v>
      </c>
      <c r="CU71" s="27">
        <v>638.15715943140003</v>
      </c>
      <c r="CV71" s="27">
        <v>494.03284679420005</v>
      </c>
      <c r="CW71" s="27">
        <v>837.11626274779996</v>
      </c>
      <c r="CX71" s="27">
        <v>360.23155785399996</v>
      </c>
      <c r="CY71" s="214">
        <f t="shared" si="14"/>
        <v>5678.6427639382009</v>
      </c>
      <c r="CZ71" s="27">
        <v>219.59114382519996</v>
      </c>
      <c r="DA71" s="27">
        <v>149.60478557079998</v>
      </c>
      <c r="DB71" s="27">
        <v>350.00265452320002</v>
      </c>
      <c r="DC71" s="27">
        <v>950.53876893360007</v>
      </c>
      <c r="DD71" s="27">
        <v>1669.8075010862005</v>
      </c>
      <c r="DE71" s="27">
        <v>1750.3007732951996</v>
      </c>
      <c r="DF71" s="27">
        <v>1527.5649557350007</v>
      </c>
      <c r="DG71" s="27">
        <v>1377.4499108103996</v>
      </c>
      <c r="DH71" s="27">
        <v>934.41983859560014</v>
      </c>
      <c r="DI71" s="27">
        <v>835.66011544959986</v>
      </c>
      <c r="DJ71" s="27">
        <v>430.65071927079993</v>
      </c>
      <c r="DK71" s="27">
        <v>613.77894502120012</v>
      </c>
      <c r="DL71" s="214">
        <f t="shared" si="15"/>
        <v>10809.370112116801</v>
      </c>
      <c r="DM71" s="27">
        <v>1058.4584998455998</v>
      </c>
      <c r="DN71" s="27">
        <v>782.39363663579979</v>
      </c>
      <c r="DO71" s="27">
        <v>291.0655814430001</v>
      </c>
      <c r="DP71" s="27">
        <v>628.10595033760023</v>
      </c>
      <c r="DQ71" s="27">
        <v>713.88336276040013</v>
      </c>
      <c r="DR71" s="27">
        <v>493.49539467480002</v>
      </c>
      <c r="DS71" s="27">
        <v>432.39496564599995</v>
      </c>
      <c r="DT71" s="27">
        <v>678.75601156859989</v>
      </c>
      <c r="DU71" s="27">
        <v>560.03870260240001</v>
      </c>
      <c r="DV71" s="27">
        <v>177.8618068374</v>
      </c>
      <c r="DW71" s="27">
        <v>711.03945564119999</v>
      </c>
      <c r="DX71" s="27">
        <v>322.54157442920001</v>
      </c>
      <c r="DY71" s="224">
        <v>377.46749842480011</v>
      </c>
      <c r="DZ71" s="27">
        <v>370.66416970800003</v>
      </c>
      <c r="EA71" s="27"/>
      <c r="EE71" s="113"/>
      <c r="EF71" s="113"/>
      <c r="EG71" s="113"/>
      <c r="EH71" s="113"/>
      <c r="EI71" s="113"/>
      <c r="EJ71" s="113"/>
      <c r="EK71" s="113"/>
      <c r="EL71" s="113"/>
      <c r="EM71" s="113"/>
      <c r="EN71" s="113"/>
      <c r="EO71" s="113"/>
      <c r="EP71" s="113"/>
      <c r="EQ71" s="113"/>
      <c r="ER71" s="113"/>
      <c r="ES71" s="113"/>
      <c r="ET71" s="113"/>
      <c r="EU71" s="113"/>
      <c r="EV71" s="113"/>
    </row>
    <row r="72" spans="1:152" ht="20.100000000000001" customHeight="1" x14ac:dyDescent="0.25">
      <c r="A72" s="269"/>
      <c r="B72" s="206" t="s">
        <v>80</v>
      </c>
      <c r="C72" s="207" t="s">
        <v>84</v>
      </c>
      <c r="D72" s="219">
        <v>0</v>
      </c>
      <c r="E72" s="219">
        <v>0</v>
      </c>
      <c r="F72" s="219">
        <v>0</v>
      </c>
      <c r="G72" s="219">
        <v>0</v>
      </c>
      <c r="H72" s="219">
        <v>0</v>
      </c>
      <c r="I72" s="219">
        <v>0</v>
      </c>
      <c r="J72" s="219">
        <v>0</v>
      </c>
      <c r="K72" s="219">
        <v>0</v>
      </c>
      <c r="L72" s="219">
        <v>0</v>
      </c>
      <c r="M72" s="219">
        <v>0</v>
      </c>
      <c r="N72" s="219">
        <v>0</v>
      </c>
      <c r="O72" s="219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44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46">
        <v>0</v>
      </c>
      <c r="AO72" s="27">
        <v>0</v>
      </c>
      <c r="AP72" s="27">
        <v>0</v>
      </c>
      <c r="AQ72" s="27">
        <v>0</v>
      </c>
      <c r="AR72" s="27">
        <v>0</v>
      </c>
      <c r="AS72" s="27">
        <v>0</v>
      </c>
      <c r="AT72" s="27">
        <v>0</v>
      </c>
      <c r="AU72" s="27">
        <v>0</v>
      </c>
      <c r="AV72" s="27">
        <v>0</v>
      </c>
      <c r="AW72" s="27">
        <v>0</v>
      </c>
      <c r="AX72" s="27">
        <v>0</v>
      </c>
      <c r="AY72" s="27">
        <v>0</v>
      </c>
      <c r="AZ72" s="224">
        <v>0</v>
      </c>
      <c r="BA72" s="27">
        <v>0</v>
      </c>
      <c r="BB72" s="27">
        <v>0</v>
      </c>
      <c r="BC72" s="27">
        <v>0</v>
      </c>
      <c r="BD72" s="27">
        <v>0</v>
      </c>
      <c r="BE72" s="27">
        <v>0</v>
      </c>
      <c r="BF72" s="27">
        <v>0</v>
      </c>
      <c r="BG72" s="27">
        <v>0</v>
      </c>
      <c r="BH72" s="27">
        <v>0</v>
      </c>
      <c r="BI72" s="27">
        <v>0</v>
      </c>
      <c r="BJ72" s="27">
        <v>0</v>
      </c>
      <c r="BK72" s="27">
        <v>0</v>
      </c>
      <c r="BL72" s="214">
        <f t="shared" si="11"/>
        <v>0</v>
      </c>
      <c r="BM72" s="27">
        <v>0</v>
      </c>
      <c r="BN72" s="27">
        <v>0</v>
      </c>
      <c r="BO72" s="27">
        <v>0</v>
      </c>
      <c r="BP72" s="27">
        <v>0</v>
      </c>
      <c r="BQ72" s="27">
        <v>0</v>
      </c>
      <c r="BR72" s="27">
        <v>0</v>
      </c>
      <c r="BS72" s="27">
        <v>0</v>
      </c>
      <c r="BT72" s="27">
        <v>0</v>
      </c>
      <c r="BU72" s="27">
        <v>0</v>
      </c>
      <c r="BV72" s="27">
        <v>0</v>
      </c>
      <c r="BW72" s="27">
        <v>0</v>
      </c>
      <c r="BX72" s="27">
        <v>44.427460669199995</v>
      </c>
      <c r="BY72" s="214">
        <f t="shared" si="12"/>
        <v>44.427460669199995</v>
      </c>
      <c r="BZ72" s="224">
        <v>37.508755739000001</v>
      </c>
      <c r="CA72" s="27">
        <v>33.163423538000018</v>
      </c>
      <c r="CB72" s="27">
        <v>35.684219512200023</v>
      </c>
      <c r="CC72" s="27">
        <v>33.849168003000003</v>
      </c>
      <c r="CD72" s="27">
        <v>37.405046190400022</v>
      </c>
      <c r="CE72" s="27">
        <v>41.210279272400008</v>
      </c>
      <c r="CF72" s="27">
        <v>42.448449864800004</v>
      </c>
      <c r="CG72" s="27">
        <v>36.330736644999973</v>
      </c>
      <c r="CH72" s="27">
        <v>39.758867775200017</v>
      </c>
      <c r="CI72" s="27">
        <v>38.954305160399997</v>
      </c>
      <c r="CJ72" s="27">
        <v>40.556992691599994</v>
      </c>
      <c r="CK72" s="27">
        <v>44.085495911800017</v>
      </c>
      <c r="CL72" s="214">
        <f t="shared" si="13"/>
        <v>460.9557403038001</v>
      </c>
      <c r="CM72" s="27">
        <v>36.583007656999975</v>
      </c>
      <c r="CN72" s="27">
        <v>33.399591866199991</v>
      </c>
      <c r="CO72" s="27">
        <v>37.713744201000019</v>
      </c>
      <c r="CP72" s="27">
        <v>36.688718679200001</v>
      </c>
      <c r="CQ72" s="27">
        <v>39.522199353000005</v>
      </c>
      <c r="CR72" s="27">
        <v>38.450790078400004</v>
      </c>
      <c r="CS72" s="27">
        <v>37.645388965800009</v>
      </c>
      <c r="CT72" s="27">
        <v>34.843722639600003</v>
      </c>
      <c r="CU72" s="27">
        <v>32.521909403199999</v>
      </c>
      <c r="CV72" s="27">
        <v>33.719182116200017</v>
      </c>
      <c r="CW72" s="27">
        <v>34.049839810000002</v>
      </c>
      <c r="CX72" s="27">
        <v>34.004477374000011</v>
      </c>
      <c r="CY72" s="214">
        <f t="shared" si="14"/>
        <v>429.14257214360003</v>
      </c>
      <c r="CZ72" s="27">
        <v>33.860315434399993</v>
      </c>
      <c r="DA72" s="27">
        <v>23.513914229400001</v>
      </c>
      <c r="DB72" s="27">
        <v>34.754774576200006</v>
      </c>
      <c r="DC72" s="27">
        <v>25.417772087399982</v>
      </c>
      <c r="DD72" s="27">
        <v>34.357159646599996</v>
      </c>
      <c r="DE72" s="27">
        <v>33.783236817399995</v>
      </c>
      <c r="DF72" s="27">
        <v>32.203085209400008</v>
      </c>
      <c r="DG72" s="27">
        <v>32.989473283199999</v>
      </c>
      <c r="DH72" s="27">
        <v>29.325777710600029</v>
      </c>
      <c r="DI72" s="27">
        <v>33.008526590200049</v>
      </c>
      <c r="DJ72" s="27">
        <v>35.991080346199965</v>
      </c>
      <c r="DK72" s="27">
        <v>33.930212180199987</v>
      </c>
      <c r="DL72" s="214">
        <f t="shared" si="15"/>
        <v>383.13532811120001</v>
      </c>
      <c r="DM72" s="27">
        <v>36.536832585400006</v>
      </c>
      <c r="DN72" s="27">
        <v>27.538178056200007</v>
      </c>
      <c r="DO72" s="27">
        <v>30.132710043800017</v>
      </c>
      <c r="DP72" s="27">
        <v>31.446530520999975</v>
      </c>
      <c r="DQ72" s="27">
        <v>33.430084085999979</v>
      </c>
      <c r="DR72" s="27">
        <v>32.037064291399986</v>
      </c>
      <c r="DS72" s="27">
        <v>36.417663889599993</v>
      </c>
      <c r="DT72" s="27">
        <v>33.203183206199995</v>
      </c>
      <c r="DU72" s="27">
        <v>29.60738270000002</v>
      </c>
      <c r="DV72" s="27">
        <v>34.936779705799999</v>
      </c>
      <c r="DW72" s="27">
        <v>33.625422380200007</v>
      </c>
      <c r="DX72" s="27">
        <v>34.984974498599996</v>
      </c>
      <c r="DY72" s="224">
        <v>36.18870384360001</v>
      </c>
      <c r="DZ72" s="27">
        <v>29.744097492200012</v>
      </c>
      <c r="EA72" s="27"/>
      <c r="EE72" s="113"/>
      <c r="EF72" s="113"/>
      <c r="EG72" s="113"/>
      <c r="EH72" s="113"/>
      <c r="EI72" s="113"/>
      <c r="EJ72" s="113"/>
      <c r="EK72" s="113"/>
      <c r="EL72" s="113"/>
      <c r="EM72" s="113"/>
      <c r="EN72" s="113"/>
      <c r="EO72" s="113"/>
      <c r="EP72" s="113"/>
      <c r="EQ72" s="113"/>
      <c r="ER72" s="113"/>
      <c r="ES72" s="113"/>
      <c r="ET72" s="113"/>
      <c r="EU72" s="113"/>
      <c r="EV72" s="113"/>
    </row>
    <row r="73" spans="1:152" ht="20.100000000000001" customHeight="1" x14ac:dyDescent="0.25">
      <c r="A73" s="269"/>
      <c r="B73" s="206" t="s">
        <v>78</v>
      </c>
      <c r="C73" s="207" t="s">
        <v>83</v>
      </c>
      <c r="D73" s="219">
        <v>0</v>
      </c>
      <c r="E73" s="219">
        <v>0</v>
      </c>
      <c r="F73" s="219">
        <v>0</v>
      </c>
      <c r="G73" s="219">
        <v>0</v>
      </c>
      <c r="H73" s="219">
        <v>0</v>
      </c>
      <c r="I73" s="219">
        <v>0</v>
      </c>
      <c r="J73" s="219">
        <v>0</v>
      </c>
      <c r="K73" s="219">
        <v>0</v>
      </c>
      <c r="L73" s="219">
        <v>0</v>
      </c>
      <c r="M73" s="219">
        <v>0</v>
      </c>
      <c r="N73" s="219">
        <v>0</v>
      </c>
      <c r="O73" s="219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44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46">
        <v>0</v>
      </c>
      <c r="AO73" s="27">
        <v>0</v>
      </c>
      <c r="AP73" s="27">
        <v>0</v>
      </c>
      <c r="AQ73" s="27">
        <v>0</v>
      </c>
      <c r="AR73" s="27">
        <v>0</v>
      </c>
      <c r="AS73" s="27">
        <v>0</v>
      </c>
      <c r="AT73" s="27">
        <v>0</v>
      </c>
      <c r="AU73" s="27">
        <v>0</v>
      </c>
      <c r="AV73" s="27">
        <v>0</v>
      </c>
      <c r="AW73" s="27">
        <v>0</v>
      </c>
      <c r="AX73" s="27">
        <v>0</v>
      </c>
      <c r="AY73" s="27">
        <v>0</v>
      </c>
      <c r="AZ73" s="224">
        <v>0</v>
      </c>
      <c r="BA73" s="27">
        <v>0</v>
      </c>
      <c r="BB73" s="27">
        <v>0</v>
      </c>
      <c r="BC73" s="27">
        <v>0</v>
      </c>
      <c r="BD73" s="27">
        <v>0</v>
      </c>
      <c r="BE73" s="27">
        <v>0</v>
      </c>
      <c r="BF73" s="27">
        <v>0</v>
      </c>
      <c r="BG73" s="27">
        <v>0</v>
      </c>
      <c r="BH73" s="27">
        <v>0</v>
      </c>
      <c r="BI73" s="27">
        <v>0</v>
      </c>
      <c r="BJ73" s="27">
        <v>0</v>
      </c>
      <c r="BK73" s="27">
        <v>0</v>
      </c>
      <c r="BL73" s="214">
        <f t="shared" si="11"/>
        <v>0</v>
      </c>
      <c r="BM73" s="27">
        <v>0</v>
      </c>
      <c r="BN73" s="27">
        <v>0</v>
      </c>
      <c r="BO73" s="27">
        <v>0</v>
      </c>
      <c r="BP73" s="27">
        <v>0</v>
      </c>
      <c r="BQ73" s="27">
        <v>0</v>
      </c>
      <c r="BR73" s="27">
        <v>0</v>
      </c>
      <c r="BS73" s="27">
        <v>0</v>
      </c>
      <c r="BT73" s="27">
        <v>0</v>
      </c>
      <c r="BU73" s="27">
        <v>0</v>
      </c>
      <c r="BV73" s="27">
        <v>0</v>
      </c>
      <c r="BW73" s="27">
        <v>0</v>
      </c>
      <c r="BX73" s="27">
        <v>47.652183401199999</v>
      </c>
      <c r="BY73" s="214">
        <f t="shared" si="12"/>
        <v>47.652183401199999</v>
      </c>
      <c r="BZ73" s="224">
        <v>39.429074647200004</v>
      </c>
      <c r="CA73" s="27">
        <v>34.890464896000005</v>
      </c>
      <c r="CB73" s="27">
        <v>36.869943072200009</v>
      </c>
      <c r="CC73" s="27">
        <v>35.081069241400009</v>
      </c>
      <c r="CD73" s="27">
        <v>38.263421114800011</v>
      </c>
      <c r="CE73" s="27">
        <v>42.000377097000012</v>
      </c>
      <c r="CF73" s="27">
        <v>43.049224723400023</v>
      </c>
      <c r="CG73" s="27">
        <v>36.896091334199994</v>
      </c>
      <c r="CH73" s="27">
        <v>40.076500249799999</v>
      </c>
      <c r="CI73" s="27">
        <v>39.242013491800002</v>
      </c>
      <c r="CJ73" s="27">
        <v>41.734452764199993</v>
      </c>
      <c r="CK73" s="27">
        <v>45.704705135600008</v>
      </c>
      <c r="CL73" s="214">
        <f t="shared" si="13"/>
        <v>473.23733776760002</v>
      </c>
      <c r="CM73" s="27">
        <v>37.565698472400008</v>
      </c>
      <c r="CN73" s="27">
        <v>35.923017415600007</v>
      </c>
      <c r="CO73" s="27">
        <v>39.594692883200018</v>
      </c>
      <c r="CP73" s="27">
        <v>38.209409728000004</v>
      </c>
      <c r="CQ73" s="27">
        <v>41.007528610999998</v>
      </c>
      <c r="CR73" s="27">
        <v>39.607975283800002</v>
      </c>
      <c r="CS73" s="27">
        <v>38.692025545600004</v>
      </c>
      <c r="CT73" s="27">
        <v>36.383258451399996</v>
      </c>
      <c r="CU73" s="27">
        <v>33.415551587600007</v>
      </c>
      <c r="CV73" s="27">
        <v>34.977476587200002</v>
      </c>
      <c r="CW73" s="27">
        <v>34.942312090000001</v>
      </c>
      <c r="CX73" s="27">
        <v>34.901421276400015</v>
      </c>
      <c r="CY73" s="214">
        <f t="shared" si="14"/>
        <v>445.22036793220013</v>
      </c>
      <c r="CZ73" s="27">
        <v>34.935501550600009</v>
      </c>
      <c r="DA73" s="27">
        <v>23.945555307800003</v>
      </c>
      <c r="DB73" s="27">
        <v>36.050692168400005</v>
      </c>
      <c r="DC73" s="27">
        <v>26.155174616199997</v>
      </c>
      <c r="DD73" s="27">
        <v>35.954487597000004</v>
      </c>
      <c r="DE73" s="27">
        <v>34.257411816600005</v>
      </c>
      <c r="DF73" s="27">
        <v>33.309769632999995</v>
      </c>
      <c r="DG73" s="27">
        <v>33.280355462199999</v>
      </c>
      <c r="DH73" s="27">
        <v>29.7261671672</v>
      </c>
      <c r="DI73" s="27">
        <v>33.225425315599992</v>
      </c>
      <c r="DJ73" s="27">
        <v>36.233336375600004</v>
      </c>
      <c r="DK73" s="27">
        <v>35.901391882999988</v>
      </c>
      <c r="DL73" s="214">
        <f t="shared" si="15"/>
        <v>392.9752688932</v>
      </c>
      <c r="DM73" s="27">
        <v>37.151930369399984</v>
      </c>
      <c r="DN73" s="27">
        <v>27.784398205199999</v>
      </c>
      <c r="DO73" s="27">
        <v>31.166007353599998</v>
      </c>
      <c r="DP73" s="27">
        <v>32.448725756999998</v>
      </c>
      <c r="DQ73" s="27">
        <v>34.133138526200007</v>
      </c>
      <c r="DR73" s="27">
        <v>32.564446411000006</v>
      </c>
      <c r="DS73" s="27">
        <v>37.173689740599997</v>
      </c>
      <c r="DT73" s="27">
        <v>34.583452524599998</v>
      </c>
      <c r="DU73" s="27">
        <v>31.622546527600001</v>
      </c>
      <c r="DV73" s="27">
        <v>36.918837653600001</v>
      </c>
      <c r="DW73" s="27">
        <v>34.891562290199992</v>
      </c>
      <c r="DX73" s="27">
        <v>36.643532339400011</v>
      </c>
      <c r="DY73" s="224">
        <v>38.732765576399991</v>
      </c>
      <c r="DZ73" s="27">
        <v>31.219273058400002</v>
      </c>
      <c r="EA73" s="27"/>
      <c r="EE73" s="113"/>
      <c r="EF73" s="113"/>
      <c r="EG73" s="113"/>
      <c r="EH73" s="113"/>
      <c r="EI73" s="113"/>
      <c r="EJ73" s="113"/>
      <c r="EK73" s="113"/>
      <c r="EL73" s="113"/>
      <c r="EM73" s="113"/>
      <c r="EN73" s="113"/>
      <c r="EO73" s="113"/>
      <c r="EP73" s="113"/>
      <c r="EQ73" s="113"/>
      <c r="ER73" s="113"/>
      <c r="ES73" s="113"/>
      <c r="ET73" s="113"/>
      <c r="EU73" s="113"/>
      <c r="EV73" s="113"/>
    </row>
    <row r="74" spans="1:152" ht="20.100000000000001" customHeight="1" x14ac:dyDescent="0.25">
      <c r="A74" s="269"/>
      <c r="B74" s="206" t="s">
        <v>81</v>
      </c>
      <c r="C74" s="207" t="s">
        <v>85</v>
      </c>
      <c r="D74" s="219">
        <v>0</v>
      </c>
      <c r="E74" s="219">
        <v>0</v>
      </c>
      <c r="F74" s="219">
        <v>0</v>
      </c>
      <c r="G74" s="219">
        <v>0</v>
      </c>
      <c r="H74" s="219">
        <v>0</v>
      </c>
      <c r="I74" s="219">
        <v>0</v>
      </c>
      <c r="J74" s="219">
        <v>0</v>
      </c>
      <c r="K74" s="219">
        <v>0</v>
      </c>
      <c r="L74" s="219">
        <v>0</v>
      </c>
      <c r="M74" s="219">
        <v>0</v>
      </c>
      <c r="N74" s="219">
        <v>0</v>
      </c>
      <c r="O74" s="219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44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46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0</v>
      </c>
      <c r="AZ74" s="224">
        <v>0</v>
      </c>
      <c r="BA74" s="27">
        <v>0</v>
      </c>
      <c r="BB74" s="27">
        <v>0</v>
      </c>
      <c r="BC74" s="27">
        <v>0</v>
      </c>
      <c r="BD74" s="27">
        <v>0</v>
      </c>
      <c r="BE74" s="27">
        <v>0</v>
      </c>
      <c r="BF74" s="27">
        <v>0</v>
      </c>
      <c r="BG74" s="27">
        <v>0</v>
      </c>
      <c r="BH74" s="27">
        <v>0</v>
      </c>
      <c r="BI74" s="27">
        <v>0</v>
      </c>
      <c r="BJ74" s="27">
        <v>0</v>
      </c>
      <c r="BK74" s="27">
        <v>0</v>
      </c>
      <c r="BL74" s="214">
        <f t="shared" si="11"/>
        <v>0</v>
      </c>
      <c r="BM74" s="27">
        <v>0</v>
      </c>
      <c r="BN74" s="27">
        <v>0</v>
      </c>
      <c r="BO74" s="27">
        <v>0</v>
      </c>
      <c r="BP74" s="27">
        <v>0</v>
      </c>
      <c r="BQ74" s="27">
        <v>0</v>
      </c>
      <c r="BR74" s="27">
        <v>0</v>
      </c>
      <c r="BS74" s="27">
        <v>0</v>
      </c>
      <c r="BT74" s="27">
        <v>0</v>
      </c>
      <c r="BU74" s="27">
        <v>0</v>
      </c>
      <c r="BV74" s="27">
        <v>0</v>
      </c>
      <c r="BW74" s="27">
        <v>0</v>
      </c>
      <c r="BX74" s="27">
        <v>2.1037535246000005</v>
      </c>
      <c r="BY74" s="214">
        <f t="shared" si="12"/>
        <v>2.1037535246000005</v>
      </c>
      <c r="BZ74" s="224">
        <v>1.8468966711999999</v>
      </c>
      <c r="CA74" s="27">
        <v>1.6883320243999997</v>
      </c>
      <c r="CB74" s="27">
        <v>1.083097617</v>
      </c>
      <c r="CC74" s="27">
        <v>1.1431950586000001</v>
      </c>
      <c r="CD74" s="27">
        <v>0.84053041800000006</v>
      </c>
      <c r="CE74" s="27">
        <v>0.73888552359999993</v>
      </c>
      <c r="CF74" s="27">
        <v>0.56784610399999991</v>
      </c>
      <c r="CG74" s="27">
        <v>0.55164641980000018</v>
      </c>
      <c r="CH74" s="27">
        <v>0.31529726199999997</v>
      </c>
      <c r="CI74" s="27">
        <v>0.25894339100000008</v>
      </c>
      <c r="CJ74" s="27">
        <v>0.90906524800000021</v>
      </c>
      <c r="CK74" s="27">
        <v>1.5037985046000002</v>
      </c>
      <c r="CL74" s="214">
        <f t="shared" si="13"/>
        <v>11.447534242200001</v>
      </c>
      <c r="CM74" s="27">
        <v>0.98269081540000003</v>
      </c>
      <c r="CN74" s="27">
        <v>1.6546854393999999</v>
      </c>
      <c r="CO74" s="27">
        <v>1.2516921325999999</v>
      </c>
      <c r="CP74" s="27">
        <v>1.5136463090000003</v>
      </c>
      <c r="CQ74" s="27">
        <v>1.4853292580000004</v>
      </c>
      <c r="CR74" s="27">
        <v>1.1447808161999999</v>
      </c>
      <c r="CS74" s="27">
        <v>1.0247134603999999</v>
      </c>
      <c r="CT74" s="27">
        <v>1.2419966201999999</v>
      </c>
      <c r="CU74" s="27">
        <v>0.89213682599999999</v>
      </c>
      <c r="CV74" s="27">
        <v>1.2582944710000001</v>
      </c>
      <c r="CW74" s="27">
        <v>0.84341367599999995</v>
      </c>
      <c r="CX74" s="27">
        <v>0.8806610749999999</v>
      </c>
      <c r="CY74" s="214">
        <f t="shared" si="14"/>
        <v>14.174040899200001</v>
      </c>
      <c r="CZ74" s="27">
        <v>0.83053505499999991</v>
      </c>
      <c r="DA74" s="27">
        <v>0.42132713699999996</v>
      </c>
      <c r="DB74" s="27">
        <v>1.1477607316000003</v>
      </c>
      <c r="DC74" s="27">
        <v>0.51026010839999991</v>
      </c>
      <c r="DD74" s="27">
        <v>1.5872611747999998</v>
      </c>
      <c r="DE74" s="27">
        <v>0.46907122779999999</v>
      </c>
      <c r="DF74" s="27">
        <v>0.56070724500000002</v>
      </c>
      <c r="DG74" s="27">
        <v>0.23905940660000002</v>
      </c>
      <c r="DH74" s="27">
        <v>0.31939823860000005</v>
      </c>
      <c r="DI74" s="27">
        <v>6.47774022E-2</v>
      </c>
      <c r="DJ74" s="27">
        <v>0.14034983760000003</v>
      </c>
      <c r="DK74" s="27">
        <v>0.52749222259999995</v>
      </c>
      <c r="DL74" s="214">
        <f t="shared" si="15"/>
        <v>6.8179997871999989</v>
      </c>
      <c r="DM74" s="27">
        <v>0.49104113240000002</v>
      </c>
      <c r="DN74" s="27">
        <v>0.21731951780000003</v>
      </c>
      <c r="DO74" s="27">
        <v>0.99223286960000012</v>
      </c>
      <c r="DP74" s="27">
        <v>0.95540447940000006</v>
      </c>
      <c r="DQ74" s="27">
        <v>0.70305238219999999</v>
      </c>
      <c r="DR74" s="27">
        <v>0.51708409339999994</v>
      </c>
      <c r="DS74" s="27">
        <v>0.69537000540000005</v>
      </c>
      <c r="DT74" s="27">
        <v>1.2080047028000003</v>
      </c>
      <c r="DU74" s="27">
        <v>1.8327913449999997</v>
      </c>
      <c r="DV74" s="27">
        <v>1.9807144167999997</v>
      </c>
      <c r="DW74" s="27">
        <v>1.2232020038</v>
      </c>
      <c r="DX74" s="27">
        <v>1.4205220833999994</v>
      </c>
      <c r="DY74" s="224">
        <v>1.6057628006000007</v>
      </c>
      <c r="DZ74" s="27">
        <v>1.4177497516000004</v>
      </c>
      <c r="EA74" s="27"/>
      <c r="EE74" s="113"/>
      <c r="EF74" s="113"/>
      <c r="EG74" s="113"/>
      <c r="EH74" s="113"/>
      <c r="EI74" s="113"/>
      <c r="EJ74" s="113"/>
      <c r="EK74" s="113"/>
      <c r="EL74" s="113"/>
      <c r="EM74" s="113"/>
      <c r="EN74" s="113"/>
      <c r="EO74" s="113"/>
      <c r="EP74" s="113"/>
      <c r="EQ74" s="113"/>
      <c r="ER74" s="113"/>
      <c r="ES74" s="113"/>
      <c r="ET74" s="113"/>
      <c r="EU74" s="113"/>
      <c r="EV74" s="113"/>
    </row>
    <row r="75" spans="1:152" ht="20.100000000000001" customHeight="1" x14ac:dyDescent="0.25">
      <c r="A75" s="269"/>
      <c r="B75" s="206" t="s">
        <v>63</v>
      </c>
      <c r="C75" s="207" t="s">
        <v>65</v>
      </c>
      <c r="D75" s="219">
        <v>0</v>
      </c>
      <c r="E75" s="219">
        <v>0</v>
      </c>
      <c r="F75" s="219">
        <v>0</v>
      </c>
      <c r="G75" s="219">
        <v>0</v>
      </c>
      <c r="H75" s="219">
        <v>0</v>
      </c>
      <c r="I75" s="219">
        <v>0</v>
      </c>
      <c r="J75" s="219">
        <v>0</v>
      </c>
      <c r="K75" s="219">
        <v>0</v>
      </c>
      <c r="L75" s="219">
        <v>0</v>
      </c>
      <c r="M75" s="219">
        <v>0</v>
      </c>
      <c r="N75" s="219">
        <v>0</v>
      </c>
      <c r="O75" s="219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44">
        <v>0</v>
      </c>
      <c r="Z75" s="244">
        <v>0</v>
      </c>
      <c r="AA75" s="244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0</v>
      </c>
      <c r="AM75" s="27">
        <v>0</v>
      </c>
      <c r="AN75" s="246">
        <v>0</v>
      </c>
      <c r="AO75" s="27">
        <v>0</v>
      </c>
      <c r="AP75" s="27">
        <v>0</v>
      </c>
      <c r="AQ75" s="27">
        <v>0</v>
      </c>
      <c r="AR75" s="27">
        <v>0</v>
      </c>
      <c r="AS75" s="27">
        <v>0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7">
        <v>0</v>
      </c>
      <c r="AZ75" s="224">
        <v>0</v>
      </c>
      <c r="BA75" s="27">
        <v>0</v>
      </c>
      <c r="BB75" s="27">
        <v>0</v>
      </c>
      <c r="BC75" s="27">
        <v>0</v>
      </c>
      <c r="BD75" s="27">
        <v>0</v>
      </c>
      <c r="BE75" s="27">
        <v>0</v>
      </c>
      <c r="BF75" s="27">
        <v>0</v>
      </c>
      <c r="BG75" s="27">
        <v>0</v>
      </c>
      <c r="BH75" s="27">
        <v>0</v>
      </c>
      <c r="BI75" s="27">
        <v>0</v>
      </c>
      <c r="BJ75" s="27">
        <v>0</v>
      </c>
      <c r="BK75" s="27">
        <v>0</v>
      </c>
      <c r="BL75" s="214">
        <f t="shared" si="11"/>
        <v>0</v>
      </c>
      <c r="BM75" s="27">
        <v>0</v>
      </c>
      <c r="BN75" s="27">
        <v>0</v>
      </c>
      <c r="BO75" s="27">
        <v>0</v>
      </c>
      <c r="BP75" s="27">
        <v>0</v>
      </c>
      <c r="BQ75" s="27">
        <v>0</v>
      </c>
      <c r="BR75" s="27">
        <v>0</v>
      </c>
      <c r="BS75" s="27">
        <v>0</v>
      </c>
      <c r="BT75" s="27">
        <v>0</v>
      </c>
      <c r="BU75" s="27">
        <v>1370.08953116</v>
      </c>
      <c r="BV75" s="27">
        <v>1383.5229683800001</v>
      </c>
      <c r="BW75" s="27">
        <v>1335.87414926</v>
      </c>
      <c r="BX75" s="27">
        <v>1162.8147203399999</v>
      </c>
      <c r="BY75" s="214">
        <f t="shared" si="12"/>
        <v>5252.3013691399992</v>
      </c>
      <c r="BZ75" s="224">
        <v>1181.6048365800002</v>
      </c>
      <c r="CA75" s="27">
        <v>1062.7091207599999</v>
      </c>
      <c r="CB75" s="27">
        <v>1131.2118048</v>
      </c>
      <c r="CC75" s="27">
        <v>991.32397448000006</v>
      </c>
      <c r="CD75" s="27">
        <v>928.47771716000011</v>
      </c>
      <c r="CE75" s="27">
        <v>1034.6995967</v>
      </c>
      <c r="CF75" s="27">
        <v>812.71387946000004</v>
      </c>
      <c r="CG75" s="27">
        <v>856.45989366000003</v>
      </c>
      <c r="CH75" s="27">
        <v>814.92784842000003</v>
      </c>
      <c r="CI75" s="27">
        <v>773.4860670600001</v>
      </c>
      <c r="CJ75" s="27">
        <v>768.95973616000003</v>
      </c>
      <c r="CK75" s="27">
        <v>740.25560966000012</v>
      </c>
      <c r="CL75" s="214">
        <f t="shared" si="13"/>
        <v>11096.830084900001</v>
      </c>
      <c r="CM75" s="27">
        <v>665.69196470000009</v>
      </c>
      <c r="CN75" s="27">
        <v>642.40938538</v>
      </c>
      <c r="CO75" s="27">
        <v>638.14033192000011</v>
      </c>
      <c r="CP75" s="27">
        <v>546.17749060000006</v>
      </c>
      <c r="CQ75" s="27">
        <v>500.82287500000001</v>
      </c>
      <c r="CR75" s="27">
        <v>538.86934052000004</v>
      </c>
      <c r="CS75" s="27">
        <v>423.98915314000004</v>
      </c>
      <c r="CT75" s="27">
        <v>434.66885602000002</v>
      </c>
      <c r="CU75" s="27">
        <v>421.4553161</v>
      </c>
      <c r="CV75" s="27">
        <v>433.23137046000005</v>
      </c>
      <c r="CW75" s="27">
        <v>459.94849110000001</v>
      </c>
      <c r="CX75" s="27">
        <v>457.27731</v>
      </c>
      <c r="CY75" s="214">
        <f t="shared" si="14"/>
        <v>6162.6818849400006</v>
      </c>
      <c r="CZ75" s="27">
        <v>505.76466808000004</v>
      </c>
      <c r="DA75" s="27">
        <v>474.73843843999998</v>
      </c>
      <c r="DB75" s="27">
        <v>405.39484873999999</v>
      </c>
      <c r="DC75" s="27">
        <v>406.91084014000006</v>
      </c>
      <c r="DD75" s="27">
        <v>409.50447580000002</v>
      </c>
      <c r="DE75" s="27">
        <v>540.02834438000002</v>
      </c>
      <c r="DF75" s="27">
        <v>615.22876198000006</v>
      </c>
      <c r="DG75" s="27">
        <v>620.18640166000012</v>
      </c>
      <c r="DH75" s="27">
        <v>482.51285586</v>
      </c>
      <c r="DI75" s="27">
        <v>623.88124568000012</v>
      </c>
      <c r="DJ75" s="27">
        <v>632.2499792000001</v>
      </c>
      <c r="DK75" s="27">
        <v>596.22680894000007</v>
      </c>
      <c r="DL75" s="214">
        <f t="shared" si="15"/>
        <v>6312.6276689000006</v>
      </c>
      <c r="DM75" s="27">
        <v>618.00044208000008</v>
      </c>
      <c r="DN75" s="27">
        <v>568.02132212000004</v>
      </c>
      <c r="DO75" s="27">
        <v>580.20483990000002</v>
      </c>
      <c r="DP75" s="27">
        <v>569.84685730000012</v>
      </c>
      <c r="DQ75" s="27">
        <v>565.40535030000012</v>
      </c>
      <c r="DR75" s="27">
        <v>655.72480316000008</v>
      </c>
      <c r="DS75" s="27">
        <v>604.69776332000004</v>
      </c>
      <c r="DT75" s="27">
        <v>682.17017862</v>
      </c>
      <c r="DU75" s="27">
        <v>660.27766168000005</v>
      </c>
      <c r="DV75" s="27">
        <v>726.78385934000005</v>
      </c>
      <c r="DW75" s="27">
        <v>726.06209130000002</v>
      </c>
      <c r="DX75" s="27">
        <v>678.66799084000002</v>
      </c>
      <c r="DY75" s="224">
        <v>695.74660568000002</v>
      </c>
      <c r="DZ75" s="27">
        <v>478.69506692000004</v>
      </c>
      <c r="EA75" s="27"/>
      <c r="EE75" s="113"/>
      <c r="EF75" s="113"/>
      <c r="EG75" s="113"/>
      <c r="EH75" s="113"/>
      <c r="EI75" s="113"/>
      <c r="EJ75" s="113"/>
      <c r="EK75" s="113"/>
      <c r="EL75" s="113"/>
      <c r="EM75" s="113"/>
      <c r="EN75" s="113"/>
      <c r="EO75" s="113"/>
      <c r="EP75" s="113"/>
      <c r="EQ75" s="113"/>
      <c r="ER75" s="113"/>
      <c r="ES75" s="113"/>
      <c r="ET75" s="113"/>
      <c r="EU75" s="113"/>
      <c r="EV75" s="113"/>
    </row>
    <row r="76" spans="1:152" ht="20.100000000000001" customHeight="1" x14ac:dyDescent="0.25">
      <c r="A76" s="269"/>
      <c r="B76" s="206" t="s">
        <v>100</v>
      </c>
      <c r="C76" s="207" t="s">
        <v>127</v>
      </c>
      <c r="D76" s="219">
        <v>0</v>
      </c>
      <c r="E76" s="219">
        <v>0</v>
      </c>
      <c r="F76" s="219">
        <v>0</v>
      </c>
      <c r="G76" s="219">
        <v>0</v>
      </c>
      <c r="H76" s="219">
        <v>0</v>
      </c>
      <c r="I76" s="219">
        <v>0</v>
      </c>
      <c r="J76" s="219">
        <v>0</v>
      </c>
      <c r="K76" s="219">
        <v>0</v>
      </c>
      <c r="L76" s="219">
        <v>0</v>
      </c>
      <c r="M76" s="219">
        <v>0</v>
      </c>
      <c r="N76" s="219">
        <v>0</v>
      </c>
      <c r="O76" s="219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44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46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24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F76" s="27">
        <v>0</v>
      </c>
      <c r="BG76" s="27">
        <v>0</v>
      </c>
      <c r="BH76" s="27">
        <v>0</v>
      </c>
      <c r="BI76" s="27">
        <v>0</v>
      </c>
      <c r="BJ76" s="27">
        <v>0</v>
      </c>
      <c r="BK76" s="27">
        <v>0</v>
      </c>
      <c r="BL76" s="214">
        <f t="shared" si="11"/>
        <v>0</v>
      </c>
      <c r="BM76" s="27">
        <v>0</v>
      </c>
      <c r="BN76" s="27">
        <v>0</v>
      </c>
      <c r="BO76" s="27">
        <v>0</v>
      </c>
      <c r="BP76" s="27">
        <v>0</v>
      </c>
      <c r="BQ76" s="27">
        <v>0</v>
      </c>
      <c r="BR76" s="27">
        <v>0</v>
      </c>
      <c r="BS76" s="27">
        <v>0</v>
      </c>
      <c r="BT76" s="27">
        <v>0</v>
      </c>
      <c r="BU76" s="27">
        <v>0</v>
      </c>
      <c r="BV76" s="27">
        <v>0</v>
      </c>
      <c r="BW76" s="27">
        <v>0</v>
      </c>
      <c r="BX76" s="27">
        <v>0</v>
      </c>
      <c r="BY76" s="214">
        <f t="shared" si="12"/>
        <v>0</v>
      </c>
      <c r="BZ76" s="224">
        <v>0</v>
      </c>
      <c r="CA76" s="27">
        <v>0</v>
      </c>
      <c r="CB76" s="27">
        <v>6.1314680000000002E-4</v>
      </c>
      <c r="CC76" s="27">
        <v>0</v>
      </c>
      <c r="CD76" s="27">
        <v>0</v>
      </c>
      <c r="CE76" s="27">
        <v>0</v>
      </c>
      <c r="CF76" s="27">
        <v>0</v>
      </c>
      <c r="CG76" s="27">
        <v>0</v>
      </c>
      <c r="CH76" s="27">
        <v>0</v>
      </c>
      <c r="CI76" s="27">
        <v>0</v>
      </c>
      <c r="CJ76" s="27">
        <v>0</v>
      </c>
      <c r="CK76" s="27">
        <v>0</v>
      </c>
      <c r="CL76" s="214">
        <f t="shared" si="13"/>
        <v>6.1314680000000002E-4</v>
      </c>
      <c r="CM76" s="27">
        <v>0</v>
      </c>
      <c r="CN76" s="27">
        <v>0</v>
      </c>
      <c r="CO76" s="27">
        <v>0</v>
      </c>
      <c r="CP76" s="27">
        <v>0</v>
      </c>
      <c r="CQ76" s="27">
        <v>0</v>
      </c>
      <c r="CR76" s="27">
        <v>2.6642868000000004E-2</v>
      </c>
      <c r="CS76" s="27">
        <v>1.5027675837999999</v>
      </c>
      <c r="CT76" s="27">
        <v>0.121725212</v>
      </c>
      <c r="CU76" s="27">
        <v>0.55397285160000009</v>
      </c>
      <c r="CV76" s="27">
        <v>0.60365763639999992</v>
      </c>
      <c r="CW76" s="27">
        <v>1.0704091552000001</v>
      </c>
      <c r="CX76" s="27">
        <v>1.0206357392000001</v>
      </c>
      <c r="CY76" s="214">
        <f t="shared" si="14"/>
        <v>4.8998110462</v>
      </c>
      <c r="CZ76" s="27">
        <v>0.66132437420000001</v>
      </c>
      <c r="DA76" s="27">
        <v>5.1450000000000003E-3</v>
      </c>
      <c r="DB76" s="27">
        <v>1.01757124E-2</v>
      </c>
      <c r="DC76" s="27">
        <v>0</v>
      </c>
      <c r="DD76" s="27">
        <v>1.3278627600000002E-2</v>
      </c>
      <c r="DE76" s="27">
        <v>1.8498401600000002E-2</v>
      </c>
      <c r="DF76" s="27">
        <v>2.9067877999999999E-3</v>
      </c>
      <c r="DG76" s="27">
        <v>0</v>
      </c>
      <c r="DH76" s="27">
        <v>1.0314010000000001E-3</v>
      </c>
      <c r="DI76" s="27">
        <v>5.2474746799999999E-2</v>
      </c>
      <c r="DJ76" s="27">
        <v>5.4880000000000011E-4</v>
      </c>
      <c r="DK76" s="27">
        <v>4.8181347200000002E-2</v>
      </c>
      <c r="DL76" s="214">
        <f t="shared" si="15"/>
        <v>0.81356519859999998</v>
      </c>
      <c r="DM76" s="27">
        <v>2.6068000000000003E-3</v>
      </c>
      <c r="DN76" s="27">
        <v>1.4133040600000001E-2</v>
      </c>
      <c r="DO76" s="27">
        <v>0.40497097620000005</v>
      </c>
      <c r="DP76" s="27">
        <v>7.4046840000000001E-4</v>
      </c>
      <c r="DQ76" s="27">
        <v>1.6774140599999997E-2</v>
      </c>
      <c r="DR76" s="27">
        <v>7.1954539999999996E-3</v>
      </c>
      <c r="DS76" s="27">
        <v>3.8490088</v>
      </c>
      <c r="DT76" s="27">
        <v>1.37984784E-2</v>
      </c>
      <c r="DU76" s="27">
        <v>6.2811326200000003E-2</v>
      </c>
      <c r="DV76" s="27">
        <v>0.2253887986</v>
      </c>
      <c r="DW76" s="27">
        <v>4.9653023000000004E-2</v>
      </c>
      <c r="DX76" s="27">
        <v>1.5827529200000003E-2</v>
      </c>
      <c r="DY76" s="224">
        <v>5.0482740000000005E-2</v>
      </c>
      <c r="DZ76" s="27">
        <v>1.4406E-2</v>
      </c>
      <c r="EA76" s="27"/>
      <c r="EE76" s="113"/>
      <c r="EF76" s="113"/>
      <c r="EG76" s="113"/>
      <c r="EH76" s="113"/>
      <c r="EI76" s="113"/>
      <c r="EJ76" s="113"/>
      <c r="EK76" s="113"/>
      <c r="EL76" s="113"/>
      <c r="EM76" s="113"/>
      <c r="EN76" s="113"/>
      <c r="EO76" s="113"/>
      <c r="EP76" s="113"/>
      <c r="EQ76" s="113"/>
      <c r="ER76" s="113"/>
      <c r="ES76" s="113"/>
      <c r="ET76" s="113"/>
      <c r="EU76" s="113"/>
      <c r="EV76" s="113"/>
    </row>
    <row r="77" spans="1:152" ht="20.100000000000001" customHeight="1" x14ac:dyDescent="0.25">
      <c r="A77" s="269"/>
      <c r="B77" s="206" t="s">
        <v>17</v>
      </c>
      <c r="C77" s="207" t="s">
        <v>18</v>
      </c>
      <c r="D77" s="219">
        <v>837.6832679585001</v>
      </c>
      <c r="E77" s="219">
        <v>678.10867391309989</v>
      </c>
      <c r="F77" s="219">
        <v>923.48887630219997</v>
      </c>
      <c r="G77" s="219">
        <v>884.56939078180017</v>
      </c>
      <c r="H77" s="219">
        <v>875.50482137509994</v>
      </c>
      <c r="I77" s="219">
        <v>1027.4582229575001</v>
      </c>
      <c r="J77" s="219">
        <v>1001.9859068590997</v>
      </c>
      <c r="K77" s="219">
        <v>1080.9570192516001</v>
      </c>
      <c r="L77" s="219">
        <v>876.73797161829987</v>
      </c>
      <c r="M77" s="219">
        <v>1008.4569294380999</v>
      </c>
      <c r="N77" s="219">
        <v>872.7228477765002</v>
      </c>
      <c r="O77" s="219">
        <v>881.70555125729993</v>
      </c>
      <c r="P77" s="27">
        <v>854.6658994835002</v>
      </c>
      <c r="Q77" s="27">
        <v>746.51504302830006</v>
      </c>
      <c r="R77" s="27">
        <v>844.05240119559994</v>
      </c>
      <c r="S77" s="27">
        <v>1010.5824901133998</v>
      </c>
      <c r="T77" s="27">
        <v>1009.0431877083</v>
      </c>
      <c r="U77" s="27">
        <v>824.04109828889989</v>
      </c>
      <c r="V77" s="27">
        <v>819.64692514619992</v>
      </c>
      <c r="W77" s="27">
        <v>744.64260069099987</v>
      </c>
      <c r="X77" s="27">
        <v>727.86717743830013</v>
      </c>
      <c r="Y77" s="244">
        <v>843.68035507189984</v>
      </c>
      <c r="Z77" s="244">
        <v>868.62310303679988</v>
      </c>
      <c r="AA77" s="244">
        <v>1009.1367374535001</v>
      </c>
      <c r="AB77" s="27">
        <v>741.29915755579998</v>
      </c>
      <c r="AC77" s="27">
        <v>668.93213728159992</v>
      </c>
      <c r="AD77" s="27">
        <v>869.73483888700002</v>
      </c>
      <c r="AE77" s="27">
        <v>1056.5763230160001</v>
      </c>
      <c r="AF77" s="27">
        <v>1151.5738378807002</v>
      </c>
      <c r="AG77" s="27">
        <v>932.73783362539996</v>
      </c>
      <c r="AH77" s="27">
        <v>1028.0910491924001</v>
      </c>
      <c r="AI77" s="27">
        <v>1124.0587103487001</v>
      </c>
      <c r="AJ77" s="27">
        <v>1203.9886637907002</v>
      </c>
      <c r="AK77" s="27">
        <v>1349.9985790893002</v>
      </c>
      <c r="AL77" s="27">
        <v>1047.5234343882</v>
      </c>
      <c r="AM77" s="27">
        <v>1566.9513561058002</v>
      </c>
      <c r="AN77" s="224">
        <v>1045.0126084328001</v>
      </c>
      <c r="AO77" s="119">
        <v>929.97727200000008</v>
      </c>
      <c r="AP77" s="119">
        <v>1227.5785850846</v>
      </c>
      <c r="AQ77" s="119">
        <v>1341.5507878724</v>
      </c>
      <c r="AR77" s="119">
        <v>1645.3266398100002</v>
      </c>
      <c r="AS77" s="119">
        <v>1136.4116509116002</v>
      </c>
      <c r="AT77" s="27">
        <v>1216.8345524859999</v>
      </c>
      <c r="AU77" s="27">
        <v>1273.4459832150012</v>
      </c>
      <c r="AV77" s="27">
        <v>1115.3942199931998</v>
      </c>
      <c r="AW77" s="27">
        <v>1402.9616353997999</v>
      </c>
      <c r="AX77" s="27">
        <v>1347.9143622574002</v>
      </c>
      <c r="AY77" s="27">
        <v>1262.0963948866004</v>
      </c>
      <c r="AZ77" s="224">
        <v>1347.4739877816003</v>
      </c>
      <c r="BA77" s="27">
        <v>1024.4314374994005</v>
      </c>
      <c r="BB77" s="27">
        <v>1507.6629626687998</v>
      </c>
      <c r="BC77" s="27">
        <v>1637.3562301320003</v>
      </c>
      <c r="BD77" s="27">
        <v>1770.6470809467999</v>
      </c>
      <c r="BE77" s="27">
        <v>1943.3469824117988</v>
      </c>
      <c r="BF77" s="27">
        <v>1855.6926026450008</v>
      </c>
      <c r="BG77" s="27">
        <v>1917.0409457625997</v>
      </c>
      <c r="BH77" s="27">
        <v>1982.7348345644011</v>
      </c>
      <c r="BI77" s="27">
        <v>1961.0072517812</v>
      </c>
      <c r="BJ77" s="27">
        <v>1749.1270888979996</v>
      </c>
      <c r="BK77" s="27">
        <v>1842.6059386994004</v>
      </c>
      <c r="BL77" s="214">
        <f t="shared" si="11"/>
        <v>20539.127343791002</v>
      </c>
      <c r="BM77" s="27">
        <v>1621.5225429158006</v>
      </c>
      <c r="BN77" s="27">
        <v>1728.0993539166004</v>
      </c>
      <c r="BO77" s="27">
        <v>1633.1730229178006</v>
      </c>
      <c r="BP77" s="27">
        <v>1918.3380233807995</v>
      </c>
      <c r="BQ77" s="27">
        <v>2119.8464459340007</v>
      </c>
      <c r="BR77" s="27">
        <v>1707.1714488108003</v>
      </c>
      <c r="BS77" s="27">
        <v>1833.4884928429999</v>
      </c>
      <c r="BT77" s="27">
        <v>1476.8680835789992</v>
      </c>
      <c r="BU77" s="27">
        <v>1394.7813066347996</v>
      </c>
      <c r="BV77" s="27">
        <v>1274.4890554760009</v>
      </c>
      <c r="BW77" s="27">
        <v>920.13978155960012</v>
      </c>
      <c r="BX77" s="27">
        <v>1510.8208801140004</v>
      </c>
      <c r="BY77" s="214">
        <f t="shared" si="12"/>
        <v>19138.7384380822</v>
      </c>
      <c r="BZ77" s="224">
        <v>1073.2930383517994</v>
      </c>
      <c r="CA77" s="27">
        <v>864.55610791760034</v>
      </c>
      <c r="CB77" s="27">
        <v>1093.0509288860001</v>
      </c>
      <c r="CC77" s="27">
        <v>1553.4623518567998</v>
      </c>
      <c r="CD77" s="27">
        <v>1287.3466360328</v>
      </c>
      <c r="CE77" s="27">
        <v>1156.3158260065998</v>
      </c>
      <c r="CF77" s="27">
        <v>888.52701065099893</v>
      </c>
      <c r="CG77" s="27">
        <v>1010.8112340354004</v>
      </c>
      <c r="CH77" s="27">
        <v>1057.7267419305995</v>
      </c>
      <c r="CI77" s="27">
        <v>1508.9091624796004</v>
      </c>
      <c r="CJ77" s="27">
        <v>952.53944711660006</v>
      </c>
      <c r="CK77" s="27">
        <v>2361.9485531235996</v>
      </c>
      <c r="CL77" s="214">
        <f t="shared" si="13"/>
        <v>14808.487038388397</v>
      </c>
      <c r="CM77" s="27">
        <v>1146.7572529951999</v>
      </c>
      <c r="CN77" s="27">
        <v>1049.0502624994008</v>
      </c>
      <c r="CO77" s="27">
        <v>1514.8709973599998</v>
      </c>
      <c r="CP77" s="27">
        <v>1918.5845770629994</v>
      </c>
      <c r="CQ77" s="27">
        <v>1868.1156688123999</v>
      </c>
      <c r="CR77" s="27">
        <v>1411.4349241005998</v>
      </c>
      <c r="CS77" s="27">
        <v>1009.6602876570003</v>
      </c>
      <c r="CT77" s="27">
        <v>1139.140023763001</v>
      </c>
      <c r="CU77" s="27">
        <v>1024.0732115236001</v>
      </c>
      <c r="CV77" s="27">
        <v>990.6018648119998</v>
      </c>
      <c r="CW77" s="27">
        <v>1079.8117927282001</v>
      </c>
      <c r="CX77" s="27">
        <v>1204.2471358792009</v>
      </c>
      <c r="CY77" s="214">
        <f t="shared" si="14"/>
        <v>15356.347999193602</v>
      </c>
      <c r="CZ77" s="27">
        <v>894.3466072043999</v>
      </c>
      <c r="DA77" s="27">
        <v>852.0889716695998</v>
      </c>
      <c r="DB77" s="27">
        <v>1194.9584325923997</v>
      </c>
      <c r="DC77" s="27">
        <v>1022.856672363401</v>
      </c>
      <c r="DD77" s="27">
        <v>2466.2185242786018</v>
      </c>
      <c r="DE77" s="27">
        <v>1333.4651225112</v>
      </c>
      <c r="DF77" s="27">
        <v>998.35208152400116</v>
      </c>
      <c r="DG77" s="27">
        <v>1055.6336787556006</v>
      </c>
      <c r="DH77" s="27">
        <v>1356.0948693824016</v>
      </c>
      <c r="DI77" s="27">
        <v>1169.2019026604003</v>
      </c>
      <c r="DJ77" s="27">
        <v>1219.2084408056007</v>
      </c>
      <c r="DK77" s="27">
        <v>1259.2779079775999</v>
      </c>
      <c r="DL77" s="214">
        <f t="shared" si="15"/>
        <v>14821.703211725204</v>
      </c>
      <c r="DM77" s="27">
        <v>1212.3530698650004</v>
      </c>
      <c r="DN77" s="27">
        <v>783.3896249438003</v>
      </c>
      <c r="DO77" s="27">
        <v>905.60144500699994</v>
      </c>
      <c r="DP77" s="27">
        <v>1108.3801503614004</v>
      </c>
      <c r="DQ77" s="27">
        <v>1263.3488469699994</v>
      </c>
      <c r="DR77" s="27">
        <v>1163.6644291636001</v>
      </c>
      <c r="DS77" s="27">
        <v>931.29773810220036</v>
      </c>
      <c r="DT77" s="27">
        <v>1011.3479808782006</v>
      </c>
      <c r="DU77" s="27">
        <v>935.99380577640068</v>
      </c>
      <c r="DV77" s="27">
        <v>1051.9749238922002</v>
      </c>
      <c r="DW77" s="27">
        <v>909.95996569519934</v>
      </c>
      <c r="DX77" s="27">
        <v>1051.0684683254001</v>
      </c>
      <c r="DY77" s="224">
        <v>955.10079982239915</v>
      </c>
      <c r="DZ77" s="27">
        <v>875.07322056560054</v>
      </c>
      <c r="EA77" s="27"/>
      <c r="EE77" s="113"/>
      <c r="EF77" s="113"/>
      <c r="EG77" s="113"/>
      <c r="EH77" s="113"/>
      <c r="EI77" s="113"/>
      <c r="EJ77" s="113"/>
      <c r="EK77" s="113"/>
      <c r="EL77" s="113"/>
      <c r="EM77" s="113"/>
      <c r="EN77" s="113"/>
      <c r="EO77" s="113"/>
      <c r="EP77" s="113"/>
      <c r="EQ77" s="113"/>
      <c r="ER77" s="113"/>
      <c r="ES77" s="113"/>
      <c r="ET77" s="113"/>
      <c r="EU77" s="113"/>
      <c r="EV77" s="113"/>
    </row>
    <row r="78" spans="1:152" ht="20.100000000000001" customHeight="1" x14ac:dyDescent="0.25">
      <c r="A78" s="269"/>
      <c r="B78" s="206" t="s">
        <v>88</v>
      </c>
      <c r="C78" s="207" t="s">
        <v>89</v>
      </c>
      <c r="D78" s="219">
        <v>0</v>
      </c>
      <c r="E78" s="219">
        <v>0</v>
      </c>
      <c r="F78" s="219">
        <v>0</v>
      </c>
      <c r="G78" s="219">
        <v>0</v>
      </c>
      <c r="H78" s="219">
        <v>0</v>
      </c>
      <c r="I78" s="219">
        <v>0</v>
      </c>
      <c r="J78" s="219">
        <v>0</v>
      </c>
      <c r="K78" s="219">
        <v>0</v>
      </c>
      <c r="L78" s="219">
        <v>0</v>
      </c>
      <c r="M78" s="219">
        <v>0</v>
      </c>
      <c r="N78" s="219">
        <v>0</v>
      </c>
      <c r="O78" s="219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44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0</v>
      </c>
      <c r="AN78" s="246">
        <v>0</v>
      </c>
      <c r="AO78" s="27">
        <v>0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0</v>
      </c>
      <c r="AY78" s="27">
        <v>0</v>
      </c>
      <c r="AZ78" s="224">
        <v>0</v>
      </c>
      <c r="BA78" s="27">
        <v>0</v>
      </c>
      <c r="BB78" s="27">
        <v>0</v>
      </c>
      <c r="BC78" s="27">
        <v>0</v>
      </c>
      <c r="BD78" s="27">
        <v>0</v>
      </c>
      <c r="BE78" s="27">
        <v>0</v>
      </c>
      <c r="BF78" s="27">
        <v>0</v>
      </c>
      <c r="BG78" s="27">
        <v>0</v>
      </c>
      <c r="BH78" s="27">
        <v>0</v>
      </c>
      <c r="BI78" s="27">
        <v>0</v>
      </c>
      <c r="BJ78" s="27">
        <v>0</v>
      </c>
      <c r="BK78" s="27">
        <v>0</v>
      </c>
      <c r="BL78" s="214">
        <f t="shared" si="11"/>
        <v>0</v>
      </c>
      <c r="BM78" s="27">
        <v>0</v>
      </c>
      <c r="BN78" s="27">
        <v>0</v>
      </c>
      <c r="BO78" s="27">
        <v>0</v>
      </c>
      <c r="BP78" s="27">
        <v>0</v>
      </c>
      <c r="BQ78" s="27">
        <v>0</v>
      </c>
      <c r="BR78" s="27">
        <v>0</v>
      </c>
      <c r="BS78" s="27">
        <v>0</v>
      </c>
      <c r="BT78" s="27">
        <v>0</v>
      </c>
      <c r="BU78" s="27">
        <v>0</v>
      </c>
      <c r="BV78" s="27">
        <v>0</v>
      </c>
      <c r="BW78" s="27">
        <v>0</v>
      </c>
      <c r="BX78" s="27">
        <v>0</v>
      </c>
      <c r="BY78" s="214">
        <f t="shared" si="12"/>
        <v>0</v>
      </c>
      <c r="BZ78" s="224">
        <v>2.3628858400000001E-2</v>
      </c>
      <c r="CA78" s="27">
        <v>2.5936356600000005E-2</v>
      </c>
      <c r="CB78" s="27">
        <v>2.52109116E-2</v>
      </c>
      <c r="CC78" s="27">
        <v>2.4553517800000001E-2</v>
      </c>
      <c r="CD78" s="27">
        <v>2.3628858400000001E-2</v>
      </c>
      <c r="CE78" s="27">
        <v>2.6539007600000001E-2</v>
      </c>
      <c r="CF78" s="27">
        <v>8.6457266000000005E-3</v>
      </c>
      <c r="CG78" s="27">
        <v>4.99964346E-2</v>
      </c>
      <c r="CH78" s="27">
        <v>2.4939667200000005E-2</v>
      </c>
      <c r="CI78" s="27">
        <v>0</v>
      </c>
      <c r="CJ78" s="27">
        <v>5.2158226400000007E-2</v>
      </c>
      <c r="CK78" s="27">
        <v>2.5772334000000001E-2</v>
      </c>
      <c r="CL78" s="214">
        <f t="shared" si="13"/>
        <v>0.3110098992</v>
      </c>
      <c r="CM78" s="27">
        <v>2.5378089800000003E-2</v>
      </c>
      <c r="CN78" s="27">
        <v>2.3610267799999998E-2</v>
      </c>
      <c r="CO78" s="27">
        <v>2.5071310600000001E-2</v>
      </c>
      <c r="CP78" s="27">
        <v>2.4373168400000002E-2</v>
      </c>
      <c r="CQ78" s="27">
        <v>2.5103895599999999E-2</v>
      </c>
      <c r="CR78" s="27">
        <v>2.4633093800000002E-2</v>
      </c>
      <c r="CS78" s="27">
        <v>2.48971352E-2</v>
      </c>
      <c r="CT78" s="27">
        <v>2.4928210999999999E-2</v>
      </c>
      <c r="CU78" s="27">
        <v>4.8332816000000001E-2</v>
      </c>
      <c r="CV78" s="27">
        <v>1.7199872200000001E-2</v>
      </c>
      <c r="CW78" s="27">
        <v>4.8170919999999999E-4</v>
      </c>
      <c r="CX78" s="27">
        <v>0</v>
      </c>
      <c r="CY78" s="214">
        <f t="shared" si="14"/>
        <v>0.26400956960000005</v>
      </c>
      <c r="CZ78" s="27">
        <v>2.8299557999999997E-3</v>
      </c>
      <c r="DA78" s="27">
        <v>0</v>
      </c>
      <c r="DB78" s="27">
        <v>0</v>
      </c>
      <c r="DC78" s="27">
        <v>0</v>
      </c>
      <c r="DD78" s="27">
        <v>0</v>
      </c>
      <c r="DE78" s="27">
        <v>0</v>
      </c>
      <c r="DF78" s="27">
        <v>0</v>
      </c>
      <c r="DG78" s="27">
        <v>0</v>
      </c>
      <c r="DH78" s="27">
        <v>0</v>
      </c>
      <c r="DI78" s="27">
        <v>0</v>
      </c>
      <c r="DJ78" s="27">
        <v>0</v>
      </c>
      <c r="DK78" s="27">
        <v>0</v>
      </c>
      <c r="DL78" s="214">
        <f t="shared" si="15"/>
        <v>2.8299557999999997E-3</v>
      </c>
      <c r="DM78" s="27">
        <v>0</v>
      </c>
      <c r="DN78" s="27">
        <v>0</v>
      </c>
      <c r="DO78" s="27">
        <v>0</v>
      </c>
      <c r="DP78" s="27">
        <v>0</v>
      </c>
      <c r="DQ78" s="27">
        <v>0</v>
      </c>
      <c r="DR78" s="27">
        <v>0</v>
      </c>
      <c r="DS78" s="27">
        <v>0</v>
      </c>
      <c r="DT78" s="27">
        <v>0</v>
      </c>
      <c r="DU78" s="27">
        <v>0</v>
      </c>
      <c r="DV78" s="27">
        <v>0</v>
      </c>
      <c r="DW78" s="27">
        <v>0</v>
      </c>
      <c r="DX78" s="27">
        <v>0</v>
      </c>
      <c r="DY78" s="224">
        <v>0</v>
      </c>
      <c r="DZ78" s="27">
        <v>0</v>
      </c>
      <c r="EA78" s="27"/>
      <c r="EE78" s="113"/>
      <c r="EF78" s="113"/>
      <c r="EG78" s="113"/>
      <c r="EH78" s="113"/>
      <c r="EI78" s="113"/>
      <c r="EJ78" s="113"/>
      <c r="EK78" s="113"/>
      <c r="EL78" s="113"/>
      <c r="EM78" s="113"/>
      <c r="EN78" s="113"/>
      <c r="EO78" s="113"/>
      <c r="EP78" s="113"/>
      <c r="EQ78" s="113"/>
      <c r="ER78" s="113"/>
      <c r="ES78" s="113"/>
      <c r="ET78" s="113"/>
      <c r="EU78" s="113"/>
      <c r="EV78" s="113"/>
    </row>
    <row r="79" spans="1:152" ht="20.100000000000001" customHeight="1" x14ac:dyDescent="0.25">
      <c r="A79" s="269"/>
      <c r="B79" s="206" t="s">
        <v>28</v>
      </c>
      <c r="C79" s="207" t="s">
        <v>29</v>
      </c>
      <c r="D79" s="247">
        <v>0</v>
      </c>
      <c r="E79" s="219">
        <v>95.097055920299994</v>
      </c>
      <c r="F79" s="219">
        <v>0</v>
      </c>
      <c r="G79" s="219">
        <v>9.8444630591000006</v>
      </c>
      <c r="H79" s="219">
        <v>6.9699999999999993E-6</v>
      </c>
      <c r="I79" s="219">
        <v>0</v>
      </c>
      <c r="J79" s="219">
        <v>0</v>
      </c>
      <c r="K79" s="219">
        <v>0</v>
      </c>
      <c r="L79" s="219">
        <v>0</v>
      </c>
      <c r="M79" s="219">
        <v>0</v>
      </c>
      <c r="N79" s="219">
        <v>0</v>
      </c>
      <c r="O79" s="219">
        <v>0</v>
      </c>
      <c r="P79" s="27">
        <v>0</v>
      </c>
      <c r="Q79" s="27">
        <v>0</v>
      </c>
      <c r="R79" s="27">
        <v>0</v>
      </c>
      <c r="S79" s="27">
        <v>0</v>
      </c>
      <c r="T79" s="27">
        <v>4.3768784120000008</v>
      </c>
      <c r="U79" s="27">
        <v>90.7131947532</v>
      </c>
      <c r="V79" s="27">
        <v>0</v>
      </c>
      <c r="W79" s="27">
        <v>0</v>
      </c>
      <c r="X79" s="27">
        <v>0</v>
      </c>
      <c r="Y79" s="244">
        <v>0</v>
      </c>
      <c r="Z79" s="244">
        <v>0</v>
      </c>
      <c r="AA79" s="244">
        <v>27.7679038966</v>
      </c>
      <c r="AB79" s="27">
        <v>34.749399266999994</v>
      </c>
      <c r="AC79" s="27">
        <v>0</v>
      </c>
      <c r="AD79" s="27">
        <v>0</v>
      </c>
      <c r="AE79" s="27">
        <v>0</v>
      </c>
      <c r="AF79" s="27">
        <v>0</v>
      </c>
      <c r="AG79" s="27">
        <v>0</v>
      </c>
      <c r="AH79" s="27">
        <v>0</v>
      </c>
      <c r="AI79" s="27">
        <v>0</v>
      </c>
      <c r="AJ79" s="27">
        <v>0</v>
      </c>
      <c r="AK79" s="27">
        <v>0</v>
      </c>
      <c r="AL79" s="27">
        <v>0</v>
      </c>
      <c r="AM79" s="27">
        <v>0</v>
      </c>
      <c r="AN79" s="224">
        <v>0</v>
      </c>
      <c r="AO79" s="27">
        <v>0</v>
      </c>
      <c r="AP79" s="27">
        <v>0</v>
      </c>
      <c r="AQ79" s="27">
        <v>12.840397423000001</v>
      </c>
      <c r="AR79" s="27">
        <v>0</v>
      </c>
      <c r="AS79" s="27">
        <v>0</v>
      </c>
      <c r="AT79" s="27">
        <v>0</v>
      </c>
      <c r="AU79" s="27">
        <v>0</v>
      </c>
      <c r="AV79" s="27">
        <v>0</v>
      </c>
      <c r="AW79" s="27">
        <v>0</v>
      </c>
      <c r="AX79" s="27">
        <v>0</v>
      </c>
      <c r="AY79" s="27">
        <v>0</v>
      </c>
      <c r="AZ79" s="224">
        <v>0</v>
      </c>
      <c r="BA79" s="27">
        <v>0</v>
      </c>
      <c r="BB79" s="27">
        <v>0</v>
      </c>
      <c r="BC79" s="27">
        <v>0</v>
      </c>
      <c r="BD79" s="27">
        <v>0</v>
      </c>
      <c r="BE79" s="27">
        <v>0</v>
      </c>
      <c r="BF79" s="27">
        <v>0</v>
      </c>
      <c r="BG79" s="27">
        <v>0</v>
      </c>
      <c r="BH79" s="27">
        <v>0</v>
      </c>
      <c r="BI79" s="27">
        <v>0</v>
      </c>
      <c r="BJ79" s="27">
        <v>0</v>
      </c>
      <c r="BK79" s="27">
        <v>0</v>
      </c>
      <c r="BL79" s="214">
        <f t="shared" si="11"/>
        <v>0</v>
      </c>
      <c r="BM79" s="27">
        <v>0</v>
      </c>
      <c r="BN79" s="27">
        <v>0</v>
      </c>
      <c r="BO79" s="27">
        <v>0</v>
      </c>
      <c r="BP79" s="27">
        <v>0.25997740000000003</v>
      </c>
      <c r="BQ79" s="27">
        <v>0</v>
      </c>
      <c r="BR79" s="27">
        <v>0</v>
      </c>
      <c r="BS79" s="27">
        <v>5.4880000000000004</v>
      </c>
      <c r="BT79" s="27">
        <v>397.06000000000006</v>
      </c>
      <c r="BU79" s="27">
        <v>82.32</v>
      </c>
      <c r="BV79" s="27">
        <v>0</v>
      </c>
      <c r="BW79" s="27">
        <v>8.9515628752000005</v>
      </c>
      <c r="BX79" s="27">
        <v>0</v>
      </c>
      <c r="BY79" s="214">
        <f t="shared" si="12"/>
        <v>494.07954027520009</v>
      </c>
      <c r="BZ79" s="224">
        <v>0</v>
      </c>
      <c r="CA79" s="27">
        <v>0</v>
      </c>
      <c r="CB79" s="27">
        <v>0</v>
      </c>
      <c r="CC79" s="27">
        <v>0</v>
      </c>
      <c r="CD79" s="27">
        <v>0</v>
      </c>
      <c r="CE79" s="27">
        <v>7.5540701039999991</v>
      </c>
      <c r="CF79" s="27">
        <v>15.792567896</v>
      </c>
      <c r="CG79" s="27">
        <v>19.571908456799999</v>
      </c>
      <c r="CH79" s="27">
        <v>11.2624307936</v>
      </c>
      <c r="CI79" s="27">
        <v>18.129725923399999</v>
      </c>
      <c r="CJ79" s="27">
        <v>16.206882535199998</v>
      </c>
      <c r="CK79" s="27">
        <v>15.108140550999998</v>
      </c>
      <c r="CL79" s="214">
        <f t="shared" si="13"/>
        <v>103.62572625999999</v>
      </c>
      <c r="CM79" s="27">
        <v>15.451402397199999</v>
      </c>
      <c r="CN79" s="27">
        <v>9.0992110846000021</v>
      </c>
      <c r="CO79" s="27">
        <v>3.4336684536000002</v>
      </c>
      <c r="CP79" s="27">
        <v>3.4336679734</v>
      </c>
      <c r="CQ79" s="27">
        <v>3.5023419242000005</v>
      </c>
      <c r="CR79" s="27">
        <v>3.4326728618</v>
      </c>
      <c r="CS79" s="27">
        <v>0.1373468726</v>
      </c>
      <c r="CT79" s="27">
        <v>3.7077333426000001</v>
      </c>
      <c r="CU79" s="27">
        <v>0.34335123200000001</v>
      </c>
      <c r="CV79" s="27">
        <v>0.24035663260000001</v>
      </c>
      <c r="CW79" s="27">
        <v>1.1671955918000001</v>
      </c>
      <c r="CX79" s="27">
        <v>102.91572085620001</v>
      </c>
      <c r="CY79" s="214">
        <f t="shared" si="14"/>
        <v>146.86466922260001</v>
      </c>
      <c r="CZ79" s="27">
        <v>105.022141</v>
      </c>
      <c r="DA79" s="27">
        <v>0</v>
      </c>
      <c r="DB79" s="27">
        <v>0</v>
      </c>
      <c r="DC79" s="27">
        <v>20.586288287600002</v>
      </c>
      <c r="DD79" s="27">
        <v>124.80931365000001</v>
      </c>
      <c r="DE79" s="27">
        <v>0</v>
      </c>
      <c r="DF79" s="27">
        <v>89.220874143800003</v>
      </c>
      <c r="DG79" s="27">
        <v>137.26288342480001</v>
      </c>
      <c r="DH79" s="27">
        <v>102.9157208562</v>
      </c>
      <c r="DI79" s="27">
        <v>97.800328341800011</v>
      </c>
      <c r="DJ79" s="27">
        <v>102.91572085620001</v>
      </c>
      <c r="DK79" s="27">
        <v>0</v>
      </c>
      <c r="DL79" s="214">
        <f t="shared" si="15"/>
        <v>780.53327056039996</v>
      </c>
      <c r="DM79" s="27">
        <v>233.35319006860004</v>
      </c>
      <c r="DN79" s="27">
        <v>0</v>
      </c>
      <c r="DO79" s="27">
        <v>0</v>
      </c>
      <c r="DP79" s="27">
        <v>297.12993943499998</v>
      </c>
      <c r="DQ79" s="27">
        <v>220.004304338</v>
      </c>
      <c r="DR79" s="27">
        <v>89.211441643800001</v>
      </c>
      <c r="DS79" s="27">
        <v>75.540700422599997</v>
      </c>
      <c r="DT79" s="27">
        <v>0</v>
      </c>
      <c r="DU79" s="27">
        <v>0</v>
      </c>
      <c r="DV79" s="27">
        <v>34.331441712400007</v>
      </c>
      <c r="DW79" s="27">
        <v>164.72174828760001</v>
      </c>
      <c r="DX79" s="27">
        <v>0</v>
      </c>
      <c r="DY79" s="224">
        <v>41.204018424800005</v>
      </c>
      <c r="DZ79" s="27">
        <v>133.2371737844</v>
      </c>
      <c r="EA79" s="27"/>
      <c r="EE79" s="113"/>
      <c r="EF79" s="113"/>
      <c r="EG79" s="113"/>
      <c r="EH79" s="113"/>
      <c r="EI79" s="113"/>
      <c r="EJ79" s="113"/>
      <c r="EK79" s="113"/>
      <c r="EL79" s="113"/>
      <c r="EM79" s="113"/>
      <c r="EN79" s="113"/>
      <c r="EO79" s="113"/>
      <c r="EP79" s="113"/>
      <c r="EQ79" s="113"/>
      <c r="ER79" s="113"/>
      <c r="ES79" s="113"/>
      <c r="ET79" s="113"/>
      <c r="EU79" s="113"/>
      <c r="EV79" s="113"/>
    </row>
    <row r="80" spans="1:152" ht="20.100000000000001" customHeight="1" x14ac:dyDescent="0.25">
      <c r="A80" s="269"/>
      <c r="B80" s="206" t="s">
        <v>30</v>
      </c>
      <c r="C80" s="207" t="s">
        <v>31</v>
      </c>
      <c r="D80" s="219">
        <v>0</v>
      </c>
      <c r="E80" s="219">
        <v>3.2024263722999997</v>
      </c>
      <c r="F80" s="219">
        <v>0</v>
      </c>
      <c r="G80" s="219">
        <v>0</v>
      </c>
      <c r="H80" s="219">
        <v>0</v>
      </c>
      <c r="I80" s="219">
        <v>0</v>
      </c>
      <c r="J80" s="219">
        <v>0</v>
      </c>
      <c r="K80" s="219">
        <v>0</v>
      </c>
      <c r="L80" s="219">
        <v>0</v>
      </c>
      <c r="M80" s="219">
        <v>0</v>
      </c>
      <c r="N80" s="219">
        <v>0</v>
      </c>
      <c r="O80" s="219">
        <v>0</v>
      </c>
      <c r="P80" s="27">
        <v>0</v>
      </c>
      <c r="Q80" s="27">
        <v>0</v>
      </c>
      <c r="R80" s="27">
        <v>0</v>
      </c>
      <c r="S80" s="27">
        <v>0</v>
      </c>
      <c r="T80" s="27">
        <v>4.3768784120000008</v>
      </c>
      <c r="U80" s="27">
        <v>0</v>
      </c>
      <c r="V80" s="27">
        <v>0</v>
      </c>
      <c r="W80" s="27">
        <v>0</v>
      </c>
      <c r="X80" s="27">
        <v>0</v>
      </c>
      <c r="Y80" s="244">
        <v>0</v>
      </c>
      <c r="Z80" s="244">
        <v>0</v>
      </c>
      <c r="AA80" s="244">
        <v>0</v>
      </c>
      <c r="AB80" s="27">
        <v>0</v>
      </c>
      <c r="AC80" s="27">
        <v>0</v>
      </c>
      <c r="AD80" s="27">
        <v>0</v>
      </c>
      <c r="AE80" s="27">
        <v>0</v>
      </c>
      <c r="AF80" s="27">
        <v>0</v>
      </c>
      <c r="AG80" s="27">
        <v>0</v>
      </c>
      <c r="AH80" s="27">
        <v>0</v>
      </c>
      <c r="AI80" s="27">
        <v>0</v>
      </c>
      <c r="AJ80" s="27">
        <v>0</v>
      </c>
      <c r="AK80" s="27">
        <v>0</v>
      </c>
      <c r="AL80" s="27">
        <v>0</v>
      </c>
      <c r="AM80" s="27">
        <v>0</v>
      </c>
      <c r="AN80" s="224">
        <v>0</v>
      </c>
      <c r="AO80" s="27">
        <v>0</v>
      </c>
      <c r="AP80" s="27">
        <v>0</v>
      </c>
      <c r="AQ80" s="27">
        <v>0</v>
      </c>
      <c r="AR80" s="27">
        <v>0</v>
      </c>
      <c r="AS80" s="27">
        <v>0</v>
      </c>
      <c r="AT80" s="27">
        <v>0</v>
      </c>
      <c r="AU80" s="27">
        <v>0</v>
      </c>
      <c r="AV80" s="27">
        <v>0</v>
      </c>
      <c r="AW80" s="27">
        <v>0</v>
      </c>
      <c r="AX80" s="27">
        <v>0</v>
      </c>
      <c r="AY80" s="27">
        <v>0</v>
      </c>
      <c r="AZ80" s="224">
        <v>0</v>
      </c>
      <c r="BA80" s="27">
        <v>0</v>
      </c>
      <c r="BB80" s="27">
        <v>0</v>
      </c>
      <c r="BC80" s="27">
        <v>0</v>
      </c>
      <c r="BD80" s="27">
        <v>0</v>
      </c>
      <c r="BE80" s="27">
        <v>0</v>
      </c>
      <c r="BF80" s="27">
        <v>0</v>
      </c>
      <c r="BG80" s="27">
        <v>0</v>
      </c>
      <c r="BH80" s="27">
        <v>0</v>
      </c>
      <c r="BI80" s="27">
        <v>0</v>
      </c>
      <c r="BJ80" s="27">
        <v>0</v>
      </c>
      <c r="BK80" s="27">
        <v>0</v>
      </c>
      <c r="BL80" s="214">
        <f t="shared" si="11"/>
        <v>0</v>
      </c>
      <c r="BM80" s="27">
        <v>0</v>
      </c>
      <c r="BN80" s="27">
        <v>0</v>
      </c>
      <c r="BO80" s="27">
        <v>0</v>
      </c>
      <c r="BP80" s="27">
        <v>0</v>
      </c>
      <c r="BQ80" s="27">
        <v>0</v>
      </c>
      <c r="BR80" s="27">
        <v>0</v>
      </c>
      <c r="BS80" s="27">
        <v>0</v>
      </c>
      <c r="BT80" s="27">
        <v>0</v>
      </c>
      <c r="BU80" s="27">
        <v>0</v>
      </c>
      <c r="BV80" s="27">
        <v>0</v>
      </c>
      <c r="BW80" s="27">
        <v>0</v>
      </c>
      <c r="BX80" s="27">
        <v>0</v>
      </c>
      <c r="BY80" s="214">
        <f t="shared" si="12"/>
        <v>0</v>
      </c>
      <c r="BZ80" s="224">
        <v>0</v>
      </c>
      <c r="CA80" s="27">
        <v>0</v>
      </c>
      <c r="CB80" s="27">
        <v>0</v>
      </c>
      <c r="CC80" s="27">
        <v>0</v>
      </c>
      <c r="CD80" s="27">
        <v>0</v>
      </c>
      <c r="CE80" s="27">
        <v>0</v>
      </c>
      <c r="CF80" s="27">
        <v>0</v>
      </c>
      <c r="CG80" s="27">
        <v>0</v>
      </c>
      <c r="CH80" s="27">
        <v>0</v>
      </c>
      <c r="CI80" s="27">
        <v>0</v>
      </c>
      <c r="CJ80" s="27">
        <v>0</v>
      </c>
      <c r="CK80" s="27">
        <v>0</v>
      </c>
      <c r="CL80" s="214">
        <f t="shared" si="13"/>
        <v>0</v>
      </c>
      <c r="CM80" s="27">
        <v>0</v>
      </c>
      <c r="CN80" s="27">
        <v>0</v>
      </c>
      <c r="CO80" s="27">
        <v>0</v>
      </c>
      <c r="CP80" s="27">
        <v>0</v>
      </c>
      <c r="CQ80" s="27">
        <v>0</v>
      </c>
      <c r="CR80" s="27">
        <v>0</v>
      </c>
      <c r="CS80" s="27">
        <v>0</v>
      </c>
      <c r="CT80" s="27">
        <v>0</v>
      </c>
      <c r="CU80" s="27">
        <v>0</v>
      </c>
      <c r="CV80" s="27">
        <v>0</v>
      </c>
      <c r="CW80" s="27">
        <v>0</v>
      </c>
      <c r="CX80" s="27">
        <v>0</v>
      </c>
      <c r="CY80" s="214">
        <f t="shared" si="14"/>
        <v>0</v>
      </c>
      <c r="CZ80" s="27">
        <v>0</v>
      </c>
      <c r="DA80" s="27">
        <v>0</v>
      </c>
      <c r="DB80" s="27">
        <v>0</v>
      </c>
      <c r="DC80" s="27">
        <v>0</v>
      </c>
      <c r="DD80" s="27">
        <v>0</v>
      </c>
      <c r="DE80" s="27">
        <v>0</v>
      </c>
      <c r="DF80" s="27">
        <v>0</v>
      </c>
      <c r="DG80" s="27">
        <v>0</v>
      </c>
      <c r="DH80" s="27">
        <v>0</v>
      </c>
      <c r="DI80" s="27">
        <v>0</v>
      </c>
      <c r="DJ80" s="27">
        <v>0</v>
      </c>
      <c r="DK80" s="27">
        <v>0</v>
      </c>
      <c r="DL80" s="214">
        <f t="shared" si="15"/>
        <v>0</v>
      </c>
      <c r="DM80" s="27">
        <v>0</v>
      </c>
      <c r="DN80" s="27">
        <v>0</v>
      </c>
      <c r="DO80" s="27">
        <v>0</v>
      </c>
      <c r="DP80" s="27">
        <v>0</v>
      </c>
      <c r="DQ80" s="27">
        <v>0</v>
      </c>
      <c r="DR80" s="27">
        <v>0</v>
      </c>
      <c r="DS80" s="27">
        <v>0</v>
      </c>
      <c r="DT80" s="27">
        <v>0</v>
      </c>
      <c r="DU80" s="27">
        <v>0</v>
      </c>
      <c r="DV80" s="27">
        <v>0</v>
      </c>
      <c r="DW80" s="27">
        <v>0</v>
      </c>
      <c r="DX80" s="27">
        <v>0</v>
      </c>
      <c r="DY80" s="224">
        <v>0</v>
      </c>
      <c r="DZ80" s="27">
        <v>0</v>
      </c>
      <c r="EA80" s="27"/>
      <c r="EE80" s="113"/>
      <c r="EF80" s="113"/>
      <c r="EG80" s="113"/>
      <c r="EH80" s="113"/>
      <c r="EI80" s="113"/>
      <c r="EJ80" s="113"/>
      <c r="EK80" s="113"/>
      <c r="EL80" s="113"/>
      <c r="EM80" s="113"/>
      <c r="EN80" s="113"/>
      <c r="EO80" s="113"/>
      <c r="EP80" s="113"/>
      <c r="EQ80" s="113"/>
      <c r="ER80" s="113"/>
      <c r="ES80" s="113"/>
      <c r="ET80" s="113"/>
      <c r="EU80" s="113"/>
      <c r="EV80" s="113"/>
    </row>
    <row r="81" spans="1:152" ht="20.100000000000001" customHeight="1" x14ac:dyDescent="0.25">
      <c r="A81" s="269"/>
      <c r="B81" s="206" t="s">
        <v>133</v>
      </c>
      <c r="C81" s="207" t="s">
        <v>134</v>
      </c>
      <c r="D81" s="219"/>
      <c r="E81" s="219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7"/>
      <c r="Q81" s="27"/>
      <c r="R81" s="27"/>
      <c r="S81" s="27"/>
      <c r="T81" s="27"/>
      <c r="U81" s="27"/>
      <c r="V81" s="27"/>
      <c r="W81" s="27"/>
      <c r="X81" s="27"/>
      <c r="Y81" s="244"/>
      <c r="Z81" s="244"/>
      <c r="AA81" s="244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24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24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14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14"/>
      <c r="BZ81" s="224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14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14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14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24"/>
      <c r="DZ81" s="27">
        <v>16.570492925</v>
      </c>
      <c r="EA81" s="27"/>
      <c r="EE81" s="113"/>
      <c r="EF81" s="113"/>
      <c r="EG81" s="113"/>
      <c r="EH81" s="113"/>
      <c r="EI81" s="113"/>
      <c r="EJ81" s="113"/>
      <c r="EK81" s="113"/>
      <c r="EL81" s="113"/>
      <c r="EM81" s="113"/>
      <c r="EN81" s="113"/>
      <c r="EO81" s="113"/>
      <c r="EP81" s="113"/>
      <c r="EQ81" s="113"/>
      <c r="ER81" s="113"/>
      <c r="ES81" s="113"/>
      <c r="ET81" s="113"/>
      <c r="EU81" s="113"/>
      <c r="EV81" s="113"/>
    </row>
    <row r="82" spans="1:152" ht="20.100000000000001" customHeight="1" x14ac:dyDescent="0.25">
      <c r="A82" s="269"/>
      <c r="B82" s="206" t="s">
        <v>75</v>
      </c>
      <c r="C82" s="207" t="s">
        <v>76</v>
      </c>
      <c r="D82" s="219">
        <v>0</v>
      </c>
      <c r="E82" s="219">
        <v>91.880010670000004</v>
      </c>
      <c r="F82" s="219">
        <v>0</v>
      </c>
      <c r="G82" s="219">
        <v>9.8416609099999999</v>
      </c>
      <c r="H82" s="219">
        <v>6.9699999999999993E-6</v>
      </c>
      <c r="I82" s="219">
        <v>0</v>
      </c>
      <c r="J82" s="219">
        <v>0</v>
      </c>
      <c r="K82" s="219">
        <v>0</v>
      </c>
      <c r="L82" s="219">
        <v>0</v>
      </c>
      <c r="M82" s="219">
        <v>0</v>
      </c>
      <c r="N82" s="219">
        <v>0</v>
      </c>
      <c r="O82" s="219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27">
        <v>90.61</v>
      </c>
      <c r="V82" s="27">
        <v>0</v>
      </c>
      <c r="W82" s="27">
        <v>0</v>
      </c>
      <c r="X82" s="27">
        <v>0</v>
      </c>
      <c r="Y82" s="244">
        <v>0</v>
      </c>
      <c r="Z82" s="244">
        <v>0</v>
      </c>
      <c r="AA82" s="244">
        <v>62.46</v>
      </c>
      <c r="AB82" s="27">
        <v>0</v>
      </c>
      <c r="AC82" s="27">
        <v>0</v>
      </c>
      <c r="AD82" s="27">
        <v>0</v>
      </c>
      <c r="AE82" s="27">
        <v>0</v>
      </c>
      <c r="AF82" s="27">
        <v>0</v>
      </c>
      <c r="AG82" s="27">
        <v>0</v>
      </c>
      <c r="AH82" s="27">
        <v>0</v>
      </c>
      <c r="AI82" s="27">
        <v>0</v>
      </c>
      <c r="AJ82" s="27">
        <v>0</v>
      </c>
      <c r="AK82" s="27">
        <v>0</v>
      </c>
      <c r="AL82" s="27">
        <v>0</v>
      </c>
      <c r="AM82" s="27">
        <v>0</v>
      </c>
      <c r="AN82" s="224">
        <v>0</v>
      </c>
      <c r="AO82" s="27">
        <v>0</v>
      </c>
      <c r="AP82" s="27">
        <v>0</v>
      </c>
      <c r="AQ82" s="27">
        <v>12.840397423000001</v>
      </c>
      <c r="AR82" s="27">
        <v>0</v>
      </c>
      <c r="AS82" s="27">
        <v>0</v>
      </c>
      <c r="AT82" s="27">
        <v>0</v>
      </c>
      <c r="AU82" s="27">
        <v>0</v>
      </c>
      <c r="AV82" s="27">
        <v>0</v>
      </c>
      <c r="AW82" s="27">
        <v>0</v>
      </c>
      <c r="AX82" s="27">
        <v>0</v>
      </c>
      <c r="AY82" s="27">
        <v>0</v>
      </c>
      <c r="AZ82" s="224">
        <v>0</v>
      </c>
      <c r="BA82" s="27">
        <v>0</v>
      </c>
      <c r="BB82" s="27">
        <v>0</v>
      </c>
      <c r="BC82" s="27">
        <v>0</v>
      </c>
      <c r="BD82" s="27">
        <v>0</v>
      </c>
      <c r="BE82" s="27">
        <v>0</v>
      </c>
      <c r="BF82" s="27">
        <v>0</v>
      </c>
      <c r="BG82" s="27">
        <v>0</v>
      </c>
      <c r="BH82" s="27">
        <v>0</v>
      </c>
      <c r="BI82" s="27">
        <v>0</v>
      </c>
      <c r="BJ82" s="27">
        <v>0</v>
      </c>
      <c r="BK82" s="27">
        <v>0</v>
      </c>
      <c r="BL82" s="214">
        <f t="shared" si="11"/>
        <v>0</v>
      </c>
      <c r="BM82" s="27">
        <v>0</v>
      </c>
      <c r="BN82" s="27">
        <v>0</v>
      </c>
      <c r="BO82" s="27">
        <v>0</v>
      </c>
      <c r="BP82" s="27">
        <v>0.25997740000000003</v>
      </c>
      <c r="BQ82" s="27">
        <v>0</v>
      </c>
      <c r="BR82" s="27">
        <v>0</v>
      </c>
      <c r="BS82" s="27">
        <v>5.4880000000000004</v>
      </c>
      <c r="BT82" s="27">
        <v>397.06000000000006</v>
      </c>
      <c r="BU82" s="27">
        <v>82.32</v>
      </c>
      <c r="BV82" s="27">
        <v>0</v>
      </c>
      <c r="BW82" s="27">
        <v>9.0006000000000004</v>
      </c>
      <c r="BX82" s="27">
        <v>0</v>
      </c>
      <c r="BY82" s="214">
        <f t="shared" si="12"/>
        <v>494.1285774000001</v>
      </c>
      <c r="BZ82" s="224">
        <v>0</v>
      </c>
      <c r="CA82" s="27">
        <v>0</v>
      </c>
      <c r="CB82" s="27">
        <v>0</v>
      </c>
      <c r="CC82" s="27">
        <v>0</v>
      </c>
      <c r="CD82" s="27">
        <v>0</v>
      </c>
      <c r="CE82" s="27">
        <v>11.319000000000001</v>
      </c>
      <c r="CF82" s="27">
        <v>14.749000000000001</v>
      </c>
      <c r="CG82" s="27">
        <v>19.207999999999998</v>
      </c>
      <c r="CH82" s="27">
        <v>13.72</v>
      </c>
      <c r="CI82" s="27">
        <v>17.218599999999999</v>
      </c>
      <c r="CJ82" s="27">
        <v>15.9838</v>
      </c>
      <c r="CK82" s="27">
        <v>15.778</v>
      </c>
      <c r="CL82" s="214">
        <f t="shared" si="13"/>
        <v>107.9764</v>
      </c>
      <c r="CM82" s="27">
        <v>13.514200000000001</v>
      </c>
      <c r="CN82" s="27">
        <v>7.5803000000000003</v>
      </c>
      <c r="CO82" s="27">
        <v>2.4009999999999998</v>
      </c>
      <c r="CP82" s="27">
        <v>4.5275999999999996</v>
      </c>
      <c r="CQ82" s="27">
        <v>3.7730000000000001</v>
      </c>
      <c r="CR82" s="27">
        <v>2.0579999999999998</v>
      </c>
      <c r="CS82" s="27">
        <v>0.13719999999999999</v>
      </c>
      <c r="CT82" s="27">
        <v>3.8416000000000001</v>
      </c>
      <c r="CU82" s="27">
        <v>0.30869999999999997</v>
      </c>
      <c r="CV82" s="27">
        <v>0.13719999999999999</v>
      </c>
      <c r="CW82" s="27">
        <v>104.06619999999999</v>
      </c>
      <c r="CX82" s="27">
        <v>104.958</v>
      </c>
      <c r="CY82" s="214">
        <f t="shared" si="14"/>
        <v>247.303</v>
      </c>
      <c r="CZ82" s="27">
        <v>0</v>
      </c>
      <c r="DA82" s="27">
        <v>0</v>
      </c>
      <c r="DB82" s="27">
        <v>0</v>
      </c>
      <c r="DC82" s="27">
        <v>144.06</v>
      </c>
      <c r="DD82" s="27">
        <v>1.2347999999999999</v>
      </c>
      <c r="DE82" s="27">
        <v>89.18</v>
      </c>
      <c r="DF82" s="27">
        <v>0</v>
      </c>
      <c r="DG82" s="27">
        <v>226.38</v>
      </c>
      <c r="DH82" s="27">
        <v>109.76</v>
      </c>
      <c r="DI82" s="27">
        <v>104.61499999999999</v>
      </c>
      <c r="DJ82" s="27">
        <v>0</v>
      </c>
      <c r="DK82" s="27">
        <v>96.04</v>
      </c>
      <c r="DL82" s="214">
        <f t="shared" si="15"/>
        <v>771.26980000000003</v>
      </c>
      <c r="DM82" s="27">
        <v>137.19999999999999</v>
      </c>
      <c r="DN82" s="27">
        <v>0</v>
      </c>
      <c r="DO82" s="27">
        <v>96.04</v>
      </c>
      <c r="DP82" s="27">
        <v>283.11905999999999</v>
      </c>
      <c r="DQ82" s="27">
        <v>226.65440000000001</v>
      </c>
      <c r="DR82" s="27">
        <v>34.299999999999997</v>
      </c>
      <c r="DS82" s="27">
        <v>41.16</v>
      </c>
      <c r="DT82" s="27">
        <v>0</v>
      </c>
      <c r="DU82" s="27">
        <v>34.299999999999997</v>
      </c>
      <c r="DV82" s="27">
        <v>96.04</v>
      </c>
      <c r="DW82" s="27">
        <v>68.599999999999994</v>
      </c>
      <c r="DX82" s="27">
        <v>0</v>
      </c>
      <c r="DY82" s="224">
        <v>157.78</v>
      </c>
      <c r="DZ82" s="27">
        <v>137.19999999999999</v>
      </c>
      <c r="EA82" s="27"/>
      <c r="EE82" s="113"/>
      <c r="EF82" s="113"/>
      <c r="EG82" s="113"/>
      <c r="EH82" s="113"/>
      <c r="EI82" s="113"/>
      <c r="EJ82" s="113"/>
      <c r="EK82" s="113"/>
      <c r="EL82" s="113"/>
      <c r="EM82" s="113"/>
      <c r="EN82" s="113"/>
      <c r="EO82" s="113"/>
      <c r="EP82" s="113"/>
      <c r="EQ82" s="113"/>
      <c r="ER82" s="113"/>
      <c r="ES82" s="113"/>
      <c r="ET82" s="113"/>
      <c r="EU82" s="113"/>
      <c r="EV82" s="113"/>
    </row>
    <row r="83" spans="1:152" ht="20.100000000000001" customHeight="1" x14ac:dyDescent="0.25">
      <c r="A83" s="269"/>
      <c r="B83" s="206" t="s">
        <v>32</v>
      </c>
      <c r="C83" s="207" t="s">
        <v>72</v>
      </c>
      <c r="D83" s="219">
        <v>387.0834676752001</v>
      </c>
      <c r="E83" s="219">
        <v>397.64037904229997</v>
      </c>
      <c r="F83" s="219">
        <v>424.86484245710005</v>
      </c>
      <c r="G83" s="219">
        <v>446.42577242989995</v>
      </c>
      <c r="H83" s="219">
        <v>463.01821980019997</v>
      </c>
      <c r="I83" s="219">
        <v>383.61861578449998</v>
      </c>
      <c r="J83" s="219">
        <v>221.67964223839999</v>
      </c>
      <c r="K83" s="219">
        <v>305.39734777129996</v>
      </c>
      <c r="L83" s="219">
        <v>261.10252485679996</v>
      </c>
      <c r="M83" s="219">
        <v>347.72753232499997</v>
      </c>
      <c r="N83" s="219">
        <v>431.41873324799997</v>
      </c>
      <c r="O83" s="219">
        <v>416.67534205280003</v>
      </c>
      <c r="P83" s="27">
        <v>248.58112108070003</v>
      </c>
      <c r="Q83" s="27">
        <v>377.51369691629998</v>
      </c>
      <c r="R83" s="27">
        <v>440.40206375000002</v>
      </c>
      <c r="S83" s="27">
        <v>458.53068406510005</v>
      </c>
      <c r="T83" s="27">
        <v>460.00997177309995</v>
      </c>
      <c r="U83" s="27">
        <v>449.53784975900004</v>
      </c>
      <c r="V83" s="27">
        <v>323.59931541769998</v>
      </c>
      <c r="W83" s="27">
        <v>325.01565140999998</v>
      </c>
      <c r="X83" s="27">
        <v>395.92310695730009</v>
      </c>
      <c r="Y83" s="27">
        <v>397.09908326629994</v>
      </c>
      <c r="Z83" s="27">
        <v>374.7568979106</v>
      </c>
      <c r="AA83" s="244">
        <v>569.36267363790012</v>
      </c>
      <c r="AB83" s="27">
        <v>276.13614163599999</v>
      </c>
      <c r="AC83" s="27">
        <v>331.364992723</v>
      </c>
      <c r="AD83" s="27">
        <v>402.12968218620006</v>
      </c>
      <c r="AE83" s="27">
        <v>330.9728485741</v>
      </c>
      <c r="AF83" s="27">
        <v>350.51538188419994</v>
      </c>
      <c r="AG83" s="27">
        <v>410.00332139120007</v>
      </c>
      <c r="AH83" s="27">
        <v>370.93031396179998</v>
      </c>
      <c r="AI83" s="27">
        <v>221.40268819110003</v>
      </c>
      <c r="AJ83" s="27">
        <v>217.02928067850002</v>
      </c>
      <c r="AK83" s="119">
        <v>209.12240490630001</v>
      </c>
      <c r="AL83" s="119">
        <v>257.95148652519998</v>
      </c>
      <c r="AM83" s="119">
        <v>291.99673760600001</v>
      </c>
      <c r="AN83" s="246">
        <v>288.63145614940004</v>
      </c>
      <c r="AO83" s="27">
        <v>322.61326876940001</v>
      </c>
      <c r="AP83" s="27">
        <v>442.81619943539994</v>
      </c>
      <c r="AQ83" s="27">
        <v>683.90277150160011</v>
      </c>
      <c r="AR83" s="27">
        <v>859.06133517679996</v>
      </c>
      <c r="AS83" s="27">
        <v>887.46565710740003</v>
      </c>
      <c r="AT83" s="27">
        <v>677.10876483880008</v>
      </c>
      <c r="AU83" s="27">
        <v>543.95914578320003</v>
      </c>
      <c r="AV83" s="27">
        <v>685.2261150308002</v>
      </c>
      <c r="AW83" s="27">
        <v>526.04634952380036</v>
      </c>
      <c r="AX83" s="27">
        <v>495.66687787120014</v>
      </c>
      <c r="AY83" s="27">
        <v>455.04209568860006</v>
      </c>
      <c r="AZ83" s="224">
        <v>576.70923037979992</v>
      </c>
      <c r="BA83" s="27">
        <v>541.38499855999999</v>
      </c>
      <c r="BB83" s="27">
        <v>616.97936263599991</v>
      </c>
      <c r="BC83" s="27">
        <v>547.53806623040009</v>
      </c>
      <c r="BD83" s="27">
        <v>719.70001273800028</v>
      </c>
      <c r="BE83" s="27">
        <v>1864.7154478665989</v>
      </c>
      <c r="BF83" s="27">
        <v>585.2447171913999</v>
      </c>
      <c r="BG83" s="27">
        <v>1374.665408272801</v>
      </c>
      <c r="BH83" s="27">
        <v>899.47437474719982</v>
      </c>
      <c r="BI83" s="27">
        <v>759.25290777840041</v>
      </c>
      <c r="BJ83" s="27">
        <v>851.89884738700027</v>
      </c>
      <c r="BK83" s="27">
        <v>1018.5925036350001</v>
      </c>
      <c r="BL83" s="214">
        <f t="shared" si="11"/>
        <v>10356.1558774226</v>
      </c>
      <c r="BM83" s="27">
        <v>440.96850789600035</v>
      </c>
      <c r="BN83" s="27">
        <v>346.74318836080005</v>
      </c>
      <c r="BO83" s="27">
        <v>625.82912621599996</v>
      </c>
      <c r="BP83" s="27">
        <v>757.63081262119954</v>
      </c>
      <c r="BQ83" s="27">
        <v>1159.6411452877994</v>
      </c>
      <c r="BR83" s="27">
        <v>1012.9053369119998</v>
      </c>
      <c r="BS83" s="27">
        <v>761.05482631080031</v>
      </c>
      <c r="BT83" s="27">
        <v>1026.4264037720004</v>
      </c>
      <c r="BU83" s="27">
        <v>812.25927137599979</v>
      </c>
      <c r="BV83" s="27">
        <v>628.96280371399996</v>
      </c>
      <c r="BW83" s="27">
        <v>360.24067545780002</v>
      </c>
      <c r="BX83" s="27">
        <v>676.04810916300028</v>
      </c>
      <c r="BY83" s="214">
        <f t="shared" si="12"/>
        <v>8608.7102070873989</v>
      </c>
      <c r="BZ83" s="224">
        <v>811.49567805320044</v>
      </c>
      <c r="CA83" s="27">
        <v>711.12924480920003</v>
      </c>
      <c r="CB83" s="27">
        <v>777.03939867819952</v>
      </c>
      <c r="CC83" s="27">
        <v>777.30010344280015</v>
      </c>
      <c r="CD83" s="27">
        <v>409.28684161399991</v>
      </c>
      <c r="CE83" s="27">
        <v>718.69123848760023</v>
      </c>
      <c r="CF83" s="27">
        <v>632.03791087499997</v>
      </c>
      <c r="CG83" s="27">
        <v>569.89407241619983</v>
      </c>
      <c r="CH83" s="27">
        <v>484.03379290840002</v>
      </c>
      <c r="CI83" s="27">
        <v>433.52701601720003</v>
      </c>
      <c r="CJ83" s="27">
        <v>286.61334238460006</v>
      </c>
      <c r="CK83" s="27">
        <v>566.8534756514</v>
      </c>
      <c r="CL83" s="214">
        <f t="shared" si="13"/>
        <v>7177.9021153378017</v>
      </c>
      <c r="CM83" s="27">
        <v>728.13099177139986</v>
      </c>
      <c r="CN83" s="27">
        <v>626.70291480580011</v>
      </c>
      <c r="CO83" s="27">
        <v>669.69738609620003</v>
      </c>
      <c r="CP83" s="27">
        <v>707.89309997140003</v>
      </c>
      <c r="CQ83" s="27">
        <v>621.65929984340016</v>
      </c>
      <c r="CR83" s="27">
        <v>1047.0074086248003</v>
      </c>
      <c r="CS83" s="27">
        <v>878.93021584619976</v>
      </c>
      <c r="CT83" s="27">
        <v>798.11263905800001</v>
      </c>
      <c r="CU83" s="27">
        <v>1030.6846711854</v>
      </c>
      <c r="CV83" s="27">
        <v>742.18694024020022</v>
      </c>
      <c r="CW83" s="27">
        <v>1341.0273189026</v>
      </c>
      <c r="CX83" s="27">
        <v>657.43427331399982</v>
      </c>
      <c r="CY83" s="214">
        <f t="shared" si="14"/>
        <v>9849.4671596593998</v>
      </c>
      <c r="CZ83" s="27">
        <v>623.35427536620034</v>
      </c>
      <c r="DA83" s="27">
        <v>1081.8428693548003</v>
      </c>
      <c r="DB83" s="27">
        <v>1065.5040748506001</v>
      </c>
      <c r="DC83" s="27">
        <v>755.58204817060005</v>
      </c>
      <c r="DD83" s="27">
        <v>1269.0268452344001</v>
      </c>
      <c r="DE83" s="27">
        <v>819.62527670659995</v>
      </c>
      <c r="DF83" s="27">
        <v>1243.7341825342007</v>
      </c>
      <c r="DG83" s="27">
        <v>1794.7130767258002</v>
      </c>
      <c r="DH83" s="27">
        <v>1222.0060088992</v>
      </c>
      <c r="DI83" s="27">
        <v>798.78436037959966</v>
      </c>
      <c r="DJ83" s="27">
        <v>665.25728134879967</v>
      </c>
      <c r="DK83" s="27">
        <v>1232.9469338564002</v>
      </c>
      <c r="DL83" s="214">
        <f t="shared" si="15"/>
        <v>12572.3772334272</v>
      </c>
      <c r="DM83" s="27">
        <v>809.27352380979971</v>
      </c>
      <c r="DN83" s="27">
        <v>917.16857731239975</v>
      </c>
      <c r="DO83" s="27">
        <v>759.77314987280022</v>
      </c>
      <c r="DP83" s="27">
        <v>766.28074254899991</v>
      </c>
      <c r="DQ83" s="27">
        <v>918.3431075476002</v>
      </c>
      <c r="DR83" s="27">
        <v>855.06211720999977</v>
      </c>
      <c r="DS83" s="27">
        <v>561.85293984260011</v>
      </c>
      <c r="DT83" s="27">
        <v>1006.4482708797999</v>
      </c>
      <c r="DU83" s="27">
        <v>789.5030647266002</v>
      </c>
      <c r="DV83" s="27">
        <v>839.40525849879987</v>
      </c>
      <c r="DW83" s="27">
        <v>579.56916115559989</v>
      </c>
      <c r="DX83" s="27">
        <v>877.37434939280001</v>
      </c>
      <c r="DY83" s="224">
        <v>573.66752894919989</v>
      </c>
      <c r="DZ83" s="27">
        <v>831.28959229959992</v>
      </c>
      <c r="EA83" s="27"/>
      <c r="EE83" s="113"/>
      <c r="EF83" s="113"/>
      <c r="EG83" s="113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3"/>
      <c r="ES83" s="113"/>
      <c r="ET83" s="113"/>
      <c r="EU83" s="113"/>
      <c r="EV83" s="113"/>
    </row>
    <row r="84" spans="1:152" ht="20.100000000000001" customHeight="1" x14ac:dyDescent="0.25">
      <c r="A84" s="269"/>
      <c r="B84" s="206" t="s">
        <v>57</v>
      </c>
      <c r="C84" s="207" t="s">
        <v>58</v>
      </c>
      <c r="D84" s="219">
        <v>0</v>
      </c>
      <c r="E84" s="219">
        <v>0</v>
      </c>
      <c r="F84" s="219">
        <v>0</v>
      </c>
      <c r="G84" s="219">
        <v>0</v>
      </c>
      <c r="H84" s="219">
        <v>0</v>
      </c>
      <c r="I84" s="219">
        <v>0</v>
      </c>
      <c r="J84" s="219">
        <v>0</v>
      </c>
      <c r="K84" s="219">
        <v>0</v>
      </c>
      <c r="L84" s="219">
        <v>0</v>
      </c>
      <c r="M84" s="219">
        <v>0</v>
      </c>
      <c r="N84" s="219">
        <v>0</v>
      </c>
      <c r="O84" s="219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44">
        <v>0</v>
      </c>
      <c r="AB84" s="27">
        <v>0</v>
      </c>
      <c r="AC84" s="27">
        <v>0</v>
      </c>
      <c r="AD84" s="27">
        <v>0</v>
      </c>
      <c r="AE84" s="27">
        <v>0</v>
      </c>
      <c r="AF84" s="27">
        <v>0</v>
      </c>
      <c r="AG84" s="27">
        <v>0</v>
      </c>
      <c r="AH84" s="27">
        <v>0</v>
      </c>
      <c r="AI84" s="27">
        <v>0</v>
      </c>
      <c r="AJ84" s="27">
        <v>0</v>
      </c>
      <c r="AK84" s="27">
        <v>0</v>
      </c>
      <c r="AL84" s="27">
        <v>0</v>
      </c>
      <c r="AM84" s="27">
        <v>0</v>
      </c>
      <c r="AN84" s="224">
        <v>0</v>
      </c>
      <c r="AO84" s="27">
        <v>0</v>
      </c>
      <c r="AP84" s="27">
        <v>0</v>
      </c>
      <c r="AQ84" s="27">
        <v>0</v>
      </c>
      <c r="AR84" s="27">
        <v>0</v>
      </c>
      <c r="AS84" s="27">
        <v>0</v>
      </c>
      <c r="AT84" s="27">
        <v>0</v>
      </c>
      <c r="AU84" s="27">
        <v>0</v>
      </c>
      <c r="AV84" s="27">
        <v>0</v>
      </c>
      <c r="AW84" s="27">
        <v>0</v>
      </c>
      <c r="AX84" s="27">
        <v>0</v>
      </c>
      <c r="AY84" s="27">
        <v>0</v>
      </c>
      <c r="AZ84" s="224">
        <v>0</v>
      </c>
      <c r="BA84" s="27">
        <v>0</v>
      </c>
      <c r="BB84" s="27">
        <v>0</v>
      </c>
      <c r="BC84" s="27">
        <v>0</v>
      </c>
      <c r="BD84" s="27">
        <v>0</v>
      </c>
      <c r="BE84" s="27">
        <v>0</v>
      </c>
      <c r="BF84" s="27">
        <v>0</v>
      </c>
      <c r="BG84" s="27">
        <v>0</v>
      </c>
      <c r="BH84" s="27">
        <v>6.86</v>
      </c>
      <c r="BI84" s="27">
        <v>0</v>
      </c>
      <c r="BJ84" s="27">
        <v>0</v>
      </c>
      <c r="BK84" s="27">
        <v>4.8019999999999996</v>
      </c>
      <c r="BL84" s="214">
        <f t="shared" si="11"/>
        <v>11.661999999999999</v>
      </c>
      <c r="BM84" s="27">
        <v>4.1159999999999997</v>
      </c>
      <c r="BN84" s="27">
        <v>0</v>
      </c>
      <c r="BO84" s="27">
        <v>0</v>
      </c>
      <c r="BP84" s="27">
        <v>0</v>
      </c>
      <c r="BQ84" s="27">
        <v>0</v>
      </c>
      <c r="BR84" s="27">
        <v>0</v>
      </c>
      <c r="BS84" s="27">
        <v>0</v>
      </c>
      <c r="BT84" s="27">
        <v>0</v>
      </c>
      <c r="BU84" s="27">
        <v>0</v>
      </c>
      <c r="BV84" s="27">
        <v>0</v>
      </c>
      <c r="BW84" s="27">
        <v>0</v>
      </c>
      <c r="BX84" s="27">
        <v>0</v>
      </c>
      <c r="BY84" s="214">
        <f t="shared" si="12"/>
        <v>4.1159999999999997</v>
      </c>
      <c r="BZ84" s="224">
        <v>0</v>
      </c>
      <c r="CA84" s="27">
        <v>0</v>
      </c>
      <c r="CB84" s="27">
        <v>0</v>
      </c>
      <c r="CC84" s="27">
        <v>0</v>
      </c>
      <c r="CD84" s="27">
        <v>0</v>
      </c>
      <c r="CE84" s="27">
        <v>0</v>
      </c>
      <c r="CF84" s="27">
        <v>0</v>
      </c>
      <c r="CG84" s="27">
        <v>0</v>
      </c>
      <c r="CH84" s="27">
        <v>0</v>
      </c>
      <c r="CI84" s="27">
        <v>0</v>
      </c>
      <c r="CJ84" s="27">
        <v>0</v>
      </c>
      <c r="CK84" s="27">
        <v>0</v>
      </c>
      <c r="CL84" s="214">
        <f t="shared" si="13"/>
        <v>0</v>
      </c>
      <c r="CM84" s="27">
        <v>0</v>
      </c>
      <c r="CN84" s="27">
        <v>0</v>
      </c>
      <c r="CO84" s="27">
        <v>0</v>
      </c>
      <c r="CP84" s="27">
        <v>0</v>
      </c>
      <c r="CQ84" s="27">
        <v>0</v>
      </c>
      <c r="CR84" s="27">
        <v>0</v>
      </c>
      <c r="CS84" s="27">
        <v>0</v>
      </c>
      <c r="CT84" s="27">
        <v>0</v>
      </c>
      <c r="CU84" s="27">
        <v>0</v>
      </c>
      <c r="CV84" s="27">
        <v>0</v>
      </c>
      <c r="CW84" s="27">
        <v>0</v>
      </c>
      <c r="CX84" s="27">
        <v>0</v>
      </c>
      <c r="CY84" s="214">
        <f t="shared" si="14"/>
        <v>0</v>
      </c>
      <c r="CZ84" s="27">
        <v>0</v>
      </c>
      <c r="DA84" s="27">
        <v>0</v>
      </c>
      <c r="DB84" s="27">
        <v>0</v>
      </c>
      <c r="DC84" s="27">
        <v>0</v>
      </c>
      <c r="DD84" s="27">
        <v>0</v>
      </c>
      <c r="DE84" s="27">
        <v>0</v>
      </c>
      <c r="DF84" s="27">
        <v>0</v>
      </c>
      <c r="DG84" s="27">
        <v>0</v>
      </c>
      <c r="DH84" s="27">
        <v>0</v>
      </c>
      <c r="DI84" s="27">
        <v>0</v>
      </c>
      <c r="DJ84" s="27">
        <v>0</v>
      </c>
      <c r="DK84" s="27">
        <v>0</v>
      </c>
      <c r="DL84" s="214">
        <f t="shared" si="15"/>
        <v>0</v>
      </c>
      <c r="DM84" s="27">
        <v>0</v>
      </c>
      <c r="DN84" s="27">
        <v>0</v>
      </c>
      <c r="DO84" s="27">
        <v>0</v>
      </c>
      <c r="DP84" s="27">
        <v>0</v>
      </c>
      <c r="DQ84" s="27">
        <v>0</v>
      </c>
      <c r="DR84" s="27">
        <v>0</v>
      </c>
      <c r="DS84" s="27">
        <v>0</v>
      </c>
      <c r="DT84" s="27">
        <v>0</v>
      </c>
      <c r="DU84" s="27">
        <v>0</v>
      </c>
      <c r="DV84" s="27">
        <v>0</v>
      </c>
      <c r="DW84" s="27">
        <v>0</v>
      </c>
      <c r="DX84" s="27">
        <v>0</v>
      </c>
      <c r="DY84" s="224">
        <v>0</v>
      </c>
      <c r="DZ84" s="27">
        <v>0</v>
      </c>
      <c r="EA84" s="27"/>
      <c r="EE84" s="113"/>
      <c r="EF84" s="113"/>
      <c r="EG84" s="113"/>
      <c r="EH84" s="113"/>
      <c r="EI84" s="113"/>
      <c r="EJ84" s="113"/>
      <c r="EK84" s="113"/>
      <c r="EL84" s="113"/>
      <c r="EM84" s="113"/>
      <c r="EN84" s="113"/>
      <c r="EO84" s="113"/>
      <c r="EP84" s="113"/>
      <c r="EQ84" s="113"/>
      <c r="ER84" s="113"/>
      <c r="ES84" s="113"/>
      <c r="ET84" s="113"/>
      <c r="EU84" s="113"/>
      <c r="EV84" s="113"/>
    </row>
    <row r="85" spans="1:152" ht="20.100000000000001" customHeight="1" x14ac:dyDescent="0.25">
      <c r="A85" s="269"/>
      <c r="B85" s="206" t="s">
        <v>66</v>
      </c>
      <c r="C85" s="207" t="s">
        <v>69</v>
      </c>
      <c r="D85" s="219">
        <v>0</v>
      </c>
      <c r="E85" s="219">
        <v>0</v>
      </c>
      <c r="F85" s="219">
        <v>0</v>
      </c>
      <c r="G85" s="219">
        <v>0</v>
      </c>
      <c r="H85" s="219">
        <v>0</v>
      </c>
      <c r="I85" s="219">
        <v>0</v>
      </c>
      <c r="J85" s="219">
        <v>0</v>
      </c>
      <c r="K85" s="219">
        <v>0</v>
      </c>
      <c r="L85" s="219">
        <v>0</v>
      </c>
      <c r="M85" s="219">
        <v>0</v>
      </c>
      <c r="N85" s="219">
        <v>0</v>
      </c>
      <c r="O85" s="219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0</v>
      </c>
      <c r="X85" s="27">
        <v>0</v>
      </c>
      <c r="Y85" s="27">
        <v>0</v>
      </c>
      <c r="Z85" s="27">
        <v>0</v>
      </c>
      <c r="AA85" s="244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7">
        <v>0</v>
      </c>
      <c r="AN85" s="246">
        <v>0</v>
      </c>
      <c r="AO85" s="27">
        <v>0</v>
      </c>
      <c r="AP85" s="27">
        <v>0</v>
      </c>
      <c r="AQ85" s="27">
        <v>0</v>
      </c>
      <c r="AR85" s="27">
        <v>0</v>
      </c>
      <c r="AS85" s="27">
        <v>0</v>
      </c>
      <c r="AT85" s="27">
        <v>0</v>
      </c>
      <c r="AU85" s="27">
        <v>0</v>
      </c>
      <c r="AV85" s="27">
        <v>0</v>
      </c>
      <c r="AW85" s="27">
        <v>0</v>
      </c>
      <c r="AX85" s="27">
        <v>0</v>
      </c>
      <c r="AY85" s="27">
        <v>0</v>
      </c>
      <c r="AZ85" s="224">
        <v>0</v>
      </c>
      <c r="BA85" s="27">
        <v>0</v>
      </c>
      <c r="BB85" s="27">
        <v>0</v>
      </c>
      <c r="BC85" s="27">
        <v>0</v>
      </c>
      <c r="BD85" s="27">
        <v>0</v>
      </c>
      <c r="BE85" s="27">
        <v>0</v>
      </c>
      <c r="BF85" s="27">
        <v>0</v>
      </c>
      <c r="BG85" s="27">
        <v>0</v>
      </c>
      <c r="BH85" s="27">
        <v>0</v>
      </c>
      <c r="BI85" s="27">
        <v>0</v>
      </c>
      <c r="BJ85" s="27">
        <v>0</v>
      </c>
      <c r="BK85" s="27">
        <v>0</v>
      </c>
      <c r="BL85" s="214">
        <f t="shared" si="11"/>
        <v>0</v>
      </c>
      <c r="BM85" s="27">
        <v>0</v>
      </c>
      <c r="BN85" s="27">
        <v>0</v>
      </c>
      <c r="BO85" s="27">
        <v>0</v>
      </c>
      <c r="BP85" s="27">
        <v>0</v>
      </c>
      <c r="BQ85" s="27">
        <v>0</v>
      </c>
      <c r="BR85" s="27">
        <v>0</v>
      </c>
      <c r="BS85" s="27">
        <v>0</v>
      </c>
      <c r="BT85" s="27">
        <v>0</v>
      </c>
      <c r="BU85" s="27">
        <v>7.5210021599999996E-2</v>
      </c>
      <c r="BV85" s="27">
        <v>7.1306123882000003</v>
      </c>
      <c r="BW85" s="27">
        <v>2.6213637800000003</v>
      </c>
      <c r="BX85" s="27">
        <v>0.68821804380000007</v>
      </c>
      <c r="BY85" s="214">
        <f t="shared" si="12"/>
        <v>10.515404233600002</v>
      </c>
      <c r="BZ85" s="224">
        <v>0</v>
      </c>
      <c r="CA85" s="27">
        <v>0</v>
      </c>
      <c r="CB85" s="27">
        <v>3.4220243582000003</v>
      </c>
      <c r="CC85" s="27">
        <v>0</v>
      </c>
      <c r="CD85" s="27">
        <v>0.58817358740000003</v>
      </c>
      <c r="CE85" s="27">
        <v>1.1910812200000001</v>
      </c>
      <c r="CF85" s="27">
        <v>0.28729247820000003</v>
      </c>
      <c r="CG85" s="27">
        <v>2.8221583809999999</v>
      </c>
      <c r="CH85" s="27">
        <v>4.2719377470000008</v>
      </c>
      <c r="CI85" s="27">
        <v>1.4970527236000002</v>
      </c>
      <c r="CJ85" s="27">
        <v>0.18601802380000002</v>
      </c>
      <c r="CK85" s="27">
        <v>2.0197205826000002</v>
      </c>
      <c r="CL85" s="214">
        <f t="shared" si="13"/>
        <v>16.285459101800001</v>
      </c>
      <c r="CM85" s="27">
        <v>45.071578516999992</v>
      </c>
      <c r="CN85" s="27">
        <v>0</v>
      </c>
      <c r="CO85" s="27">
        <v>0.24538576719999999</v>
      </c>
      <c r="CP85" s="27">
        <v>1.3981744672</v>
      </c>
      <c r="CQ85" s="27">
        <v>2.9400164051999997</v>
      </c>
      <c r="CR85" s="27">
        <v>1.9410792576000002</v>
      </c>
      <c r="CS85" s="27">
        <v>0.48342756139999998</v>
      </c>
      <c r="CT85" s="27">
        <v>8.4969924704000004</v>
      </c>
      <c r="CU85" s="27">
        <v>2.9528530430000002</v>
      </c>
      <c r="CV85" s="27">
        <v>1.9720136044000001</v>
      </c>
      <c r="CW85" s="27">
        <v>1.0109599836000001</v>
      </c>
      <c r="CX85" s="27">
        <v>0.63053340140000003</v>
      </c>
      <c r="CY85" s="214">
        <f t="shared" si="14"/>
        <v>67.143014478399991</v>
      </c>
      <c r="CZ85" s="27">
        <v>1.279446938</v>
      </c>
      <c r="DA85" s="27">
        <v>1.0251916024000003</v>
      </c>
      <c r="DB85" s="27">
        <v>3.8595046000000004E-3</v>
      </c>
      <c r="DC85" s="27">
        <v>2.2855014728000005</v>
      </c>
      <c r="DD85" s="27">
        <v>1.352035342</v>
      </c>
      <c r="DE85" s="27">
        <v>1.1197668552000002</v>
      </c>
      <c r="DF85" s="27">
        <v>0.42337512140000005</v>
      </c>
      <c r="DG85" s="27">
        <v>0</v>
      </c>
      <c r="DH85" s="27">
        <v>0.39288413640000003</v>
      </c>
      <c r="DI85" s="27">
        <v>0.1879387552</v>
      </c>
      <c r="DJ85" s="27">
        <v>0.23372959820000003</v>
      </c>
      <c r="DK85" s="27">
        <v>0</v>
      </c>
      <c r="DL85" s="214">
        <f t="shared" si="15"/>
        <v>8.3037293262000009</v>
      </c>
      <c r="DM85" s="27">
        <v>0.34852181980000002</v>
      </c>
      <c r="DN85" s="27">
        <v>0</v>
      </c>
      <c r="DO85" s="27">
        <v>0.13876064999999999</v>
      </c>
      <c r="DP85" s="27">
        <v>0.66255080499999996</v>
      </c>
      <c r="DQ85" s="27">
        <v>0.474026</v>
      </c>
      <c r="DR85" s="27">
        <v>0.92011746260000005</v>
      </c>
      <c r="DS85" s="27">
        <v>6.2481977599999995E-2</v>
      </c>
      <c r="DT85" s="27">
        <v>0.14861373659999999</v>
      </c>
      <c r="DU85" s="27">
        <v>0.32762838640000003</v>
      </c>
      <c r="DV85" s="27">
        <v>0.93018554159999989</v>
      </c>
      <c r="DW85" s="27">
        <v>0.1082979282</v>
      </c>
      <c r="DX85" s="27">
        <v>0</v>
      </c>
      <c r="DY85" s="224">
        <v>0.19553304960000004</v>
      </c>
      <c r="DZ85" s="27">
        <v>1.2248561556000002</v>
      </c>
      <c r="EA85" s="27"/>
      <c r="EE85" s="113"/>
      <c r="EF85" s="113"/>
      <c r="EG85" s="113"/>
      <c r="EH85" s="113"/>
      <c r="EI85" s="113"/>
      <c r="EJ85" s="113"/>
      <c r="EK85" s="113"/>
      <c r="EL85" s="113"/>
      <c r="EM85" s="113"/>
      <c r="EN85" s="113"/>
      <c r="EO85" s="113"/>
      <c r="EP85" s="113"/>
      <c r="EQ85" s="113"/>
      <c r="ER85" s="113"/>
      <c r="ES85" s="113"/>
      <c r="ET85" s="113"/>
      <c r="EU85" s="113"/>
      <c r="EV85" s="113"/>
    </row>
    <row r="86" spans="1:152" ht="20.100000000000001" customHeight="1" x14ac:dyDescent="0.25">
      <c r="A86" s="269"/>
      <c r="B86" s="206" t="s">
        <v>67</v>
      </c>
      <c r="C86" s="207" t="s">
        <v>106</v>
      </c>
      <c r="D86" s="219">
        <v>0</v>
      </c>
      <c r="E86" s="219">
        <v>0</v>
      </c>
      <c r="F86" s="219">
        <v>0</v>
      </c>
      <c r="G86" s="219">
        <v>0</v>
      </c>
      <c r="H86" s="219">
        <v>0</v>
      </c>
      <c r="I86" s="219">
        <v>0</v>
      </c>
      <c r="J86" s="219">
        <v>0</v>
      </c>
      <c r="K86" s="219">
        <v>0</v>
      </c>
      <c r="L86" s="219">
        <v>0</v>
      </c>
      <c r="M86" s="219">
        <v>0</v>
      </c>
      <c r="N86" s="219">
        <v>0</v>
      </c>
      <c r="O86" s="219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0</v>
      </c>
      <c r="X86" s="27">
        <v>0</v>
      </c>
      <c r="Y86" s="27">
        <v>0</v>
      </c>
      <c r="Z86" s="27">
        <v>0</v>
      </c>
      <c r="AA86" s="244">
        <v>0</v>
      </c>
      <c r="AB86" s="27">
        <v>0</v>
      </c>
      <c r="AC86" s="27">
        <v>0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0</v>
      </c>
      <c r="AJ86" s="27">
        <v>0</v>
      </c>
      <c r="AK86" s="27">
        <v>0</v>
      </c>
      <c r="AL86" s="27">
        <v>0</v>
      </c>
      <c r="AM86" s="27">
        <v>0</v>
      </c>
      <c r="AN86" s="246">
        <v>0</v>
      </c>
      <c r="AO86" s="27">
        <v>0</v>
      </c>
      <c r="AP86" s="27">
        <v>0</v>
      </c>
      <c r="AQ86" s="27">
        <v>0</v>
      </c>
      <c r="AR86" s="27">
        <v>0</v>
      </c>
      <c r="AS86" s="27">
        <v>0</v>
      </c>
      <c r="AT86" s="27">
        <v>0</v>
      </c>
      <c r="AU86" s="27">
        <v>0</v>
      </c>
      <c r="AV86" s="27">
        <v>0</v>
      </c>
      <c r="AW86" s="27">
        <v>0</v>
      </c>
      <c r="AX86" s="27">
        <v>0</v>
      </c>
      <c r="AY86" s="27">
        <v>0</v>
      </c>
      <c r="AZ86" s="224">
        <v>0</v>
      </c>
      <c r="BA86" s="27">
        <v>0</v>
      </c>
      <c r="BB86" s="27">
        <v>0</v>
      </c>
      <c r="BC86" s="27">
        <v>0</v>
      </c>
      <c r="BD86" s="27">
        <v>0</v>
      </c>
      <c r="BE86" s="27">
        <v>0</v>
      </c>
      <c r="BF86" s="27">
        <v>0</v>
      </c>
      <c r="BG86" s="27">
        <v>0</v>
      </c>
      <c r="BH86" s="27">
        <v>0</v>
      </c>
      <c r="BI86" s="27">
        <v>0</v>
      </c>
      <c r="BJ86" s="27">
        <v>0</v>
      </c>
      <c r="BK86" s="27">
        <v>0</v>
      </c>
      <c r="BL86" s="214">
        <f t="shared" si="11"/>
        <v>0</v>
      </c>
      <c r="BM86" s="27">
        <v>0</v>
      </c>
      <c r="BN86" s="27">
        <v>0</v>
      </c>
      <c r="BO86" s="27">
        <v>0</v>
      </c>
      <c r="BP86" s="27">
        <v>0</v>
      </c>
      <c r="BQ86" s="27">
        <v>0</v>
      </c>
      <c r="BR86" s="27">
        <v>0</v>
      </c>
      <c r="BS86" s="27">
        <v>0</v>
      </c>
      <c r="BT86" s="27">
        <v>0</v>
      </c>
      <c r="BU86" s="27">
        <v>173.93430145839991</v>
      </c>
      <c r="BV86" s="27">
        <v>370.24759181759993</v>
      </c>
      <c r="BW86" s="27">
        <v>248.66085619479998</v>
      </c>
      <c r="BX86" s="27">
        <v>330.01173047499998</v>
      </c>
      <c r="BY86" s="214">
        <f t="shared" si="12"/>
        <v>1122.8544799457998</v>
      </c>
      <c r="BZ86" s="224">
        <v>143.86948956800003</v>
      </c>
      <c r="CA86" s="27">
        <v>279.01396726279995</v>
      </c>
      <c r="CB86" s="27">
        <v>265.11371328539991</v>
      </c>
      <c r="CC86" s="27">
        <v>209.38786101660006</v>
      </c>
      <c r="CD86" s="27">
        <v>241.50429283260019</v>
      </c>
      <c r="CE86" s="27">
        <v>259.08845502960003</v>
      </c>
      <c r="CF86" s="27">
        <v>135.08172069979992</v>
      </c>
      <c r="CG86" s="27">
        <v>200.67974710700022</v>
      </c>
      <c r="CH86" s="27">
        <v>187.39928747540034</v>
      </c>
      <c r="CI86" s="27">
        <v>322.7821462600001</v>
      </c>
      <c r="CJ86" s="27">
        <v>313.69291071299983</v>
      </c>
      <c r="CK86" s="27">
        <v>730.8255599833999</v>
      </c>
      <c r="CL86" s="214">
        <f t="shared" si="13"/>
        <v>3288.4391512336006</v>
      </c>
      <c r="CM86" s="27">
        <v>369.5743464097996</v>
      </c>
      <c r="CN86" s="27">
        <v>249.12379265619995</v>
      </c>
      <c r="CO86" s="27">
        <v>940.00799480140029</v>
      </c>
      <c r="CP86" s="27">
        <v>651.05371226560044</v>
      </c>
      <c r="CQ86" s="27">
        <v>511.36029036679992</v>
      </c>
      <c r="CR86" s="27">
        <v>535.0444603980003</v>
      </c>
      <c r="CS86" s="27">
        <v>491.38670812420003</v>
      </c>
      <c r="CT86" s="27">
        <v>355.90168390839995</v>
      </c>
      <c r="CU86" s="27">
        <v>535.57538913760004</v>
      </c>
      <c r="CV86" s="27">
        <v>471.14569852279999</v>
      </c>
      <c r="CW86" s="27">
        <v>488.83055543559982</v>
      </c>
      <c r="CX86" s="27">
        <v>464.27293844260026</v>
      </c>
      <c r="CY86" s="214">
        <f t="shared" ref="CY86:CY106" si="16">SUM(CM86:CX86)</f>
        <v>6063.2775704690002</v>
      </c>
      <c r="CZ86" s="27">
        <v>378.23370389839982</v>
      </c>
      <c r="DA86" s="27">
        <v>394.81359859059995</v>
      </c>
      <c r="DB86" s="27">
        <v>532.75498225179967</v>
      </c>
      <c r="DC86" s="27">
        <v>397.16425661780016</v>
      </c>
      <c r="DD86" s="27">
        <v>500.22570726659978</v>
      </c>
      <c r="DE86" s="27">
        <v>325.64297082520011</v>
      </c>
      <c r="DF86" s="27">
        <v>229.96599399900009</v>
      </c>
      <c r="DG86" s="27">
        <v>278.9861957875998</v>
      </c>
      <c r="DH86" s="27">
        <v>589.84970217600039</v>
      </c>
      <c r="DI86" s="27">
        <v>278.23106262839997</v>
      </c>
      <c r="DJ86" s="27">
        <v>344.35608082120041</v>
      </c>
      <c r="DK86" s="27">
        <v>581.31389266999986</v>
      </c>
      <c r="DL86" s="214">
        <f t="shared" si="15"/>
        <v>4831.5381475325994</v>
      </c>
      <c r="DM86" s="27">
        <v>232.32981616040004</v>
      </c>
      <c r="DN86" s="27">
        <v>222.86614775040005</v>
      </c>
      <c r="DO86" s="27">
        <v>202.32072873600001</v>
      </c>
      <c r="DP86" s="27">
        <v>317.84231658060025</v>
      </c>
      <c r="DQ86" s="27">
        <v>347.12553306759997</v>
      </c>
      <c r="DR86" s="27">
        <v>345.70684335880003</v>
      </c>
      <c r="DS86" s="27">
        <v>293.5641880611999</v>
      </c>
      <c r="DT86" s="27">
        <v>207.46359726540013</v>
      </c>
      <c r="DU86" s="27">
        <v>288.41313500300015</v>
      </c>
      <c r="DV86" s="27">
        <v>209.25318405599995</v>
      </c>
      <c r="DW86" s="27">
        <v>147.94955681940007</v>
      </c>
      <c r="DX86" s="27">
        <v>209.84329977799999</v>
      </c>
      <c r="DY86" s="224">
        <v>148.01088185800003</v>
      </c>
      <c r="DZ86" s="27">
        <v>361.40855089780024</v>
      </c>
      <c r="EA86" s="27"/>
      <c r="EE86" s="113"/>
      <c r="EF86" s="113"/>
      <c r="EG86" s="113"/>
      <c r="EH86" s="113"/>
      <c r="EI86" s="113"/>
      <c r="EJ86" s="113"/>
      <c r="EK86" s="113"/>
      <c r="EL86" s="113"/>
      <c r="EM86" s="113"/>
      <c r="EN86" s="113"/>
      <c r="EO86" s="113"/>
      <c r="EP86" s="113"/>
      <c r="EQ86" s="113"/>
      <c r="ER86" s="113"/>
      <c r="ES86" s="113"/>
      <c r="ET86" s="113"/>
      <c r="EU86" s="113"/>
      <c r="EV86" s="113"/>
    </row>
    <row r="87" spans="1:152" ht="20.100000000000001" customHeight="1" x14ac:dyDescent="0.25">
      <c r="A87" s="269"/>
      <c r="B87" s="206" t="s">
        <v>68</v>
      </c>
      <c r="C87" s="207" t="s">
        <v>70</v>
      </c>
      <c r="D87" s="219">
        <v>0</v>
      </c>
      <c r="E87" s="219">
        <v>0</v>
      </c>
      <c r="F87" s="219">
        <v>0</v>
      </c>
      <c r="G87" s="219">
        <v>0</v>
      </c>
      <c r="H87" s="219">
        <v>0</v>
      </c>
      <c r="I87" s="219">
        <v>0</v>
      </c>
      <c r="J87" s="219">
        <v>0</v>
      </c>
      <c r="K87" s="219">
        <v>0</v>
      </c>
      <c r="L87" s="219">
        <v>0</v>
      </c>
      <c r="M87" s="219">
        <v>0</v>
      </c>
      <c r="N87" s="219">
        <v>0</v>
      </c>
      <c r="O87" s="219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  <c r="U87" s="27">
        <v>0</v>
      </c>
      <c r="V87" s="27">
        <v>0</v>
      </c>
      <c r="W87" s="27">
        <v>0</v>
      </c>
      <c r="X87" s="27">
        <v>0</v>
      </c>
      <c r="Y87" s="27">
        <v>0</v>
      </c>
      <c r="Z87" s="27">
        <v>0</v>
      </c>
      <c r="AA87" s="244">
        <v>0</v>
      </c>
      <c r="AB87" s="27">
        <v>0</v>
      </c>
      <c r="AC87" s="27">
        <v>0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7">
        <v>0</v>
      </c>
      <c r="AJ87" s="27">
        <v>0</v>
      </c>
      <c r="AK87" s="27">
        <v>0</v>
      </c>
      <c r="AL87" s="27">
        <v>0</v>
      </c>
      <c r="AM87" s="27">
        <v>0</v>
      </c>
      <c r="AN87" s="246">
        <v>0</v>
      </c>
      <c r="AO87" s="27">
        <v>0</v>
      </c>
      <c r="AP87" s="27">
        <v>0</v>
      </c>
      <c r="AQ87" s="27">
        <v>0</v>
      </c>
      <c r="AR87" s="27">
        <v>0</v>
      </c>
      <c r="AS87" s="27">
        <v>0</v>
      </c>
      <c r="AT87" s="27">
        <v>0</v>
      </c>
      <c r="AU87" s="27">
        <v>0</v>
      </c>
      <c r="AV87" s="27">
        <v>0</v>
      </c>
      <c r="AW87" s="27">
        <v>0</v>
      </c>
      <c r="AX87" s="27">
        <v>0</v>
      </c>
      <c r="AY87" s="27">
        <v>0</v>
      </c>
      <c r="AZ87" s="224">
        <v>0</v>
      </c>
      <c r="BA87" s="27">
        <v>0</v>
      </c>
      <c r="BB87" s="27">
        <v>0</v>
      </c>
      <c r="BC87" s="27">
        <v>0</v>
      </c>
      <c r="BD87" s="27">
        <v>0</v>
      </c>
      <c r="BE87" s="27">
        <v>0</v>
      </c>
      <c r="BF87" s="27">
        <v>0</v>
      </c>
      <c r="BG87" s="27">
        <v>0</v>
      </c>
      <c r="BH87" s="27">
        <v>0</v>
      </c>
      <c r="BI87" s="27">
        <v>0</v>
      </c>
      <c r="BJ87" s="27">
        <v>0</v>
      </c>
      <c r="BK87" s="27">
        <v>0</v>
      </c>
      <c r="BL87" s="214">
        <f t="shared" si="11"/>
        <v>0</v>
      </c>
      <c r="BM87" s="27">
        <v>0</v>
      </c>
      <c r="BN87" s="27">
        <v>0</v>
      </c>
      <c r="BO87" s="27">
        <v>0</v>
      </c>
      <c r="BP87" s="27">
        <v>0</v>
      </c>
      <c r="BQ87" s="27">
        <v>0</v>
      </c>
      <c r="BR87" s="27">
        <v>0</v>
      </c>
      <c r="BS87" s="27">
        <v>0</v>
      </c>
      <c r="BT87" s="27">
        <v>0</v>
      </c>
      <c r="BU87" s="27">
        <v>19.103083983199998</v>
      </c>
      <c r="BV87" s="27">
        <v>140.4502901578</v>
      </c>
      <c r="BW87" s="27">
        <v>35.160257329199993</v>
      </c>
      <c r="BX87" s="27">
        <v>85.833555348800019</v>
      </c>
      <c r="BY87" s="214">
        <f t="shared" si="12"/>
        <v>280.54718681899999</v>
      </c>
      <c r="BZ87" s="224">
        <v>14.188290971400001</v>
      </c>
      <c r="CA87" s="27">
        <v>5.8361364936000006</v>
      </c>
      <c r="CB87" s="27">
        <v>4.8772395195999998</v>
      </c>
      <c r="CC87" s="27">
        <v>22.196113511600004</v>
      </c>
      <c r="CD87" s="27">
        <v>54.520905136600007</v>
      </c>
      <c r="CE87" s="27">
        <v>68.270516944000008</v>
      </c>
      <c r="CF87" s="27">
        <v>20.663009087000002</v>
      </c>
      <c r="CG87" s="27">
        <v>17.2631897256</v>
      </c>
      <c r="CH87" s="27">
        <v>14.921211519200002</v>
      </c>
      <c r="CI87" s="27">
        <v>29.9716464362</v>
      </c>
      <c r="CJ87" s="27">
        <v>26.466499800999998</v>
      </c>
      <c r="CK87" s="27">
        <v>332.27220714799995</v>
      </c>
      <c r="CL87" s="214">
        <f t="shared" si="13"/>
        <v>611.44696629379996</v>
      </c>
      <c r="CM87" s="27">
        <v>8.0214709218000007</v>
      </c>
      <c r="CN87" s="27">
        <v>8.6615403405999984</v>
      </c>
      <c r="CO87" s="27">
        <v>97.056426786200021</v>
      </c>
      <c r="CP87" s="27">
        <v>74.4318044722</v>
      </c>
      <c r="CQ87" s="27">
        <v>146.33132089240002</v>
      </c>
      <c r="CR87" s="27">
        <v>0</v>
      </c>
      <c r="CS87" s="27">
        <v>0.35586250000000003</v>
      </c>
      <c r="CT87" s="27">
        <v>24.271525975199999</v>
      </c>
      <c r="CU87" s="27">
        <v>34.012541578400004</v>
      </c>
      <c r="CV87" s="27">
        <v>31.487743548799997</v>
      </c>
      <c r="CW87" s="27">
        <v>138.83443417059999</v>
      </c>
      <c r="CX87" s="27">
        <v>11.717851513200001</v>
      </c>
      <c r="CY87" s="214">
        <f t="shared" si="16"/>
        <v>575.18252269940001</v>
      </c>
      <c r="CZ87" s="27">
        <v>51.973553347799992</v>
      </c>
      <c r="DA87" s="27">
        <v>48.727149654400009</v>
      </c>
      <c r="DB87" s="27">
        <v>91.715586134199995</v>
      </c>
      <c r="DC87" s="27">
        <v>55.136878188000011</v>
      </c>
      <c r="DD87" s="27">
        <v>74.163906997599994</v>
      </c>
      <c r="DE87" s="27">
        <v>92.294913683000019</v>
      </c>
      <c r="DF87" s="27">
        <v>68.151463427600007</v>
      </c>
      <c r="DG87" s="27">
        <v>36.599911794600004</v>
      </c>
      <c r="DH87" s="27">
        <v>76.793837271200033</v>
      </c>
      <c r="DI87" s="27">
        <v>57.867721599800007</v>
      </c>
      <c r="DJ87" s="27">
        <v>45.954812092000004</v>
      </c>
      <c r="DK87" s="27">
        <v>65.789378424000006</v>
      </c>
      <c r="DL87" s="214">
        <f t="shared" si="15"/>
        <v>765.1691126142</v>
      </c>
      <c r="DM87" s="27">
        <v>64.437510397400004</v>
      </c>
      <c r="DN87" s="27">
        <v>61.180532425600006</v>
      </c>
      <c r="DO87" s="27">
        <v>19.2824897902</v>
      </c>
      <c r="DP87" s="27">
        <v>36.245551428800006</v>
      </c>
      <c r="DQ87" s="27">
        <v>19.540128546400005</v>
      </c>
      <c r="DR87" s="27">
        <v>58.811088357000003</v>
      </c>
      <c r="DS87" s="27">
        <v>53.750178648600006</v>
      </c>
      <c r="DT87" s="27">
        <v>91.202203491000006</v>
      </c>
      <c r="DU87" s="27">
        <v>57.710132101999996</v>
      </c>
      <c r="DV87" s="27">
        <v>88.838643793200006</v>
      </c>
      <c r="DW87" s="27">
        <v>32.397084568800004</v>
      </c>
      <c r="DX87" s="27">
        <v>34.396400355800004</v>
      </c>
      <c r="DY87" s="224">
        <v>35.260059881200014</v>
      </c>
      <c r="DZ87" s="27">
        <v>22.626983388800006</v>
      </c>
      <c r="EA87" s="27"/>
      <c r="EE87" s="113"/>
      <c r="EF87" s="113"/>
      <c r="EG87" s="113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3"/>
      <c r="ES87" s="113"/>
      <c r="ET87" s="113"/>
      <c r="EU87" s="113"/>
      <c r="EV87" s="113"/>
    </row>
    <row r="88" spans="1:152" ht="20.100000000000001" customHeight="1" x14ac:dyDescent="0.25">
      <c r="A88" s="269"/>
      <c r="B88" s="206" t="s">
        <v>101</v>
      </c>
      <c r="C88" s="207" t="s">
        <v>103</v>
      </c>
      <c r="D88" s="219">
        <v>0</v>
      </c>
      <c r="E88" s="219">
        <v>0</v>
      </c>
      <c r="F88" s="219">
        <v>0</v>
      </c>
      <c r="G88" s="219">
        <v>0</v>
      </c>
      <c r="H88" s="219">
        <v>0</v>
      </c>
      <c r="I88" s="219">
        <v>0</v>
      </c>
      <c r="J88" s="219">
        <v>0</v>
      </c>
      <c r="K88" s="219">
        <v>0</v>
      </c>
      <c r="L88" s="219">
        <v>0</v>
      </c>
      <c r="M88" s="219">
        <v>0</v>
      </c>
      <c r="N88" s="219">
        <v>0</v>
      </c>
      <c r="O88" s="219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  <c r="U88" s="27">
        <v>0</v>
      </c>
      <c r="V88" s="27">
        <v>0</v>
      </c>
      <c r="W88" s="27">
        <v>0</v>
      </c>
      <c r="X88" s="27">
        <v>0</v>
      </c>
      <c r="Y88" s="27">
        <v>0</v>
      </c>
      <c r="Z88" s="27">
        <v>0</v>
      </c>
      <c r="AA88" s="244">
        <v>0</v>
      </c>
      <c r="AB88" s="27">
        <v>0</v>
      </c>
      <c r="AC88" s="27">
        <v>0</v>
      </c>
      <c r="AD88" s="27">
        <v>0</v>
      </c>
      <c r="AE88" s="27">
        <v>0</v>
      </c>
      <c r="AF88" s="27">
        <v>0</v>
      </c>
      <c r="AG88" s="27">
        <v>0</v>
      </c>
      <c r="AH88" s="27">
        <v>0</v>
      </c>
      <c r="AI88" s="27">
        <v>0</v>
      </c>
      <c r="AJ88" s="27">
        <v>0</v>
      </c>
      <c r="AK88" s="27">
        <v>0</v>
      </c>
      <c r="AL88" s="27">
        <v>0</v>
      </c>
      <c r="AM88" s="27">
        <v>0</v>
      </c>
      <c r="AN88" s="246">
        <v>0</v>
      </c>
      <c r="AO88" s="27">
        <v>0</v>
      </c>
      <c r="AP88" s="27">
        <v>0</v>
      </c>
      <c r="AQ88" s="27">
        <v>0</v>
      </c>
      <c r="AR88" s="27">
        <v>0</v>
      </c>
      <c r="AS88" s="27">
        <v>0</v>
      </c>
      <c r="AT88" s="27">
        <v>0</v>
      </c>
      <c r="AU88" s="27">
        <v>0</v>
      </c>
      <c r="AV88" s="27">
        <v>0</v>
      </c>
      <c r="AW88" s="27">
        <v>0</v>
      </c>
      <c r="AX88" s="27">
        <v>0</v>
      </c>
      <c r="AY88" s="27">
        <v>0</v>
      </c>
      <c r="AZ88" s="224">
        <v>0</v>
      </c>
      <c r="BA88" s="27">
        <v>0</v>
      </c>
      <c r="BB88" s="27">
        <v>0</v>
      </c>
      <c r="BC88" s="27">
        <v>0</v>
      </c>
      <c r="BD88" s="27">
        <v>0</v>
      </c>
      <c r="BE88" s="27">
        <v>0</v>
      </c>
      <c r="BF88" s="27">
        <v>0</v>
      </c>
      <c r="BG88" s="27">
        <v>0</v>
      </c>
      <c r="BH88" s="27">
        <v>0</v>
      </c>
      <c r="BI88" s="27">
        <v>0</v>
      </c>
      <c r="BJ88" s="27">
        <v>0</v>
      </c>
      <c r="BK88" s="27">
        <v>0</v>
      </c>
      <c r="BL88" s="214">
        <f t="shared" si="11"/>
        <v>0</v>
      </c>
      <c r="BM88" s="27">
        <v>0</v>
      </c>
      <c r="BN88" s="27">
        <v>0</v>
      </c>
      <c r="BO88" s="27">
        <v>0</v>
      </c>
      <c r="BP88" s="27">
        <v>0</v>
      </c>
      <c r="BQ88" s="27">
        <v>0</v>
      </c>
      <c r="BR88" s="27">
        <v>0</v>
      </c>
      <c r="BS88" s="27">
        <v>0</v>
      </c>
      <c r="BT88" s="27">
        <v>0</v>
      </c>
      <c r="BU88" s="27">
        <v>0</v>
      </c>
      <c r="BV88" s="27">
        <v>0</v>
      </c>
      <c r="BW88" s="27">
        <v>0</v>
      </c>
      <c r="BX88" s="27">
        <v>0</v>
      </c>
      <c r="BY88" s="214">
        <f t="shared" si="12"/>
        <v>0</v>
      </c>
      <c r="BZ88" s="224">
        <v>0</v>
      </c>
      <c r="CA88" s="27">
        <v>0</v>
      </c>
      <c r="CB88" s="27">
        <v>0</v>
      </c>
      <c r="CC88" s="27">
        <v>0</v>
      </c>
      <c r="CD88" s="27">
        <v>0</v>
      </c>
      <c r="CE88" s="27">
        <v>0.89779303320000003</v>
      </c>
      <c r="CF88" s="27">
        <v>1.6734634546000002</v>
      </c>
      <c r="CG88" s="27">
        <v>1.3228067342000003</v>
      </c>
      <c r="CH88" s="27">
        <v>1.7961571614000003</v>
      </c>
      <c r="CI88" s="27">
        <v>1.2413145989999996</v>
      </c>
      <c r="CJ88" s="27">
        <v>1.3910566684000001</v>
      </c>
      <c r="CK88" s="27">
        <v>2.1658041454000005</v>
      </c>
      <c r="CL88" s="214">
        <f t="shared" si="13"/>
        <v>10.488395796200001</v>
      </c>
      <c r="CM88" s="27">
        <v>1.4298043493999999</v>
      </c>
      <c r="CN88" s="27">
        <v>1.6496849795999995</v>
      </c>
      <c r="CO88" s="27">
        <v>1.6015753879999994</v>
      </c>
      <c r="CP88" s="27">
        <v>2.1429150693999999</v>
      </c>
      <c r="CQ88" s="27">
        <v>1.8034243023999994</v>
      </c>
      <c r="CR88" s="27">
        <v>1.6673319866</v>
      </c>
      <c r="CS88" s="27">
        <v>1.9984077973999994</v>
      </c>
      <c r="CT88" s="27">
        <v>1.9727066702000005</v>
      </c>
      <c r="CU88" s="27">
        <v>1.8034111311999996</v>
      </c>
      <c r="CV88" s="27">
        <v>2.0941845791999998</v>
      </c>
      <c r="CW88" s="27">
        <v>1.9765292680000006</v>
      </c>
      <c r="CX88" s="27">
        <v>2.3237447380000007</v>
      </c>
      <c r="CY88" s="214">
        <f t="shared" si="16"/>
        <v>22.463720259400002</v>
      </c>
      <c r="CZ88" s="27">
        <v>1.9422324235999999</v>
      </c>
      <c r="DA88" s="27">
        <v>1.7475345790000005</v>
      </c>
      <c r="DB88" s="27">
        <v>2.5452568134000009</v>
      </c>
      <c r="DC88" s="27">
        <v>1.8332078842000004</v>
      </c>
      <c r="DD88" s="27">
        <v>2.5562297950000001</v>
      </c>
      <c r="DE88" s="27">
        <v>2.1105798420000008</v>
      </c>
      <c r="DF88" s="27">
        <v>2.0718664609999999</v>
      </c>
      <c r="DG88" s="27">
        <v>2.4962026684000014</v>
      </c>
      <c r="DH88" s="27">
        <v>1.8304066031999997</v>
      </c>
      <c r="DI88" s="27">
        <v>2.7301413594000015</v>
      </c>
      <c r="DJ88" s="27">
        <v>2.3659652254000005</v>
      </c>
      <c r="DK88" s="27">
        <v>2.4487340752000004</v>
      </c>
      <c r="DL88" s="214">
        <f t="shared" si="15"/>
        <v>26.678357729800005</v>
      </c>
      <c r="DM88" s="27">
        <v>1.6772463330000005</v>
      </c>
      <c r="DN88" s="27">
        <v>1.9376273056000002</v>
      </c>
      <c r="DO88" s="27">
        <v>2.1935315793999997</v>
      </c>
      <c r="DP88" s="27">
        <v>2.091508493200001</v>
      </c>
      <c r="DQ88" s="27">
        <v>3.1768699101999993</v>
      </c>
      <c r="DR88" s="27">
        <v>2.5612831454000005</v>
      </c>
      <c r="DS88" s="27">
        <v>2.0539725626000003</v>
      </c>
      <c r="DT88" s="27">
        <v>2.2020466916000001</v>
      </c>
      <c r="DU88" s="27">
        <v>2.2361778669999999</v>
      </c>
      <c r="DV88" s="27">
        <v>2.3379401360000003</v>
      </c>
      <c r="DW88" s="27">
        <v>2.6014166835999997</v>
      </c>
      <c r="DX88" s="27">
        <v>1.8374199242000002</v>
      </c>
      <c r="DY88" s="224">
        <v>1.8691329496000004</v>
      </c>
      <c r="DZ88" s="27">
        <v>1.5100138018000007</v>
      </c>
      <c r="EA88" s="27"/>
      <c r="EE88" s="113"/>
      <c r="EF88" s="113"/>
      <c r="EG88" s="113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3"/>
      <c r="ES88" s="113"/>
      <c r="ET88" s="113"/>
      <c r="EU88" s="113"/>
      <c r="EV88" s="113"/>
    </row>
    <row r="89" spans="1:152" ht="20.100000000000001" customHeight="1" x14ac:dyDescent="0.25">
      <c r="A89" s="269"/>
      <c r="B89" s="206" t="s">
        <v>102</v>
      </c>
      <c r="C89" s="207" t="s">
        <v>104</v>
      </c>
      <c r="D89" s="219">
        <v>0</v>
      </c>
      <c r="E89" s="219">
        <v>0</v>
      </c>
      <c r="F89" s="219">
        <v>0</v>
      </c>
      <c r="G89" s="219">
        <v>0</v>
      </c>
      <c r="H89" s="219">
        <v>0</v>
      </c>
      <c r="I89" s="219">
        <v>0</v>
      </c>
      <c r="J89" s="219">
        <v>0</v>
      </c>
      <c r="K89" s="219">
        <v>0</v>
      </c>
      <c r="L89" s="219">
        <v>0</v>
      </c>
      <c r="M89" s="219">
        <v>0</v>
      </c>
      <c r="N89" s="219">
        <v>0</v>
      </c>
      <c r="O89" s="219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  <c r="U89" s="27">
        <v>0</v>
      </c>
      <c r="V89" s="27">
        <v>0</v>
      </c>
      <c r="W89" s="27">
        <v>0</v>
      </c>
      <c r="X89" s="27">
        <v>0</v>
      </c>
      <c r="Y89" s="27">
        <v>0</v>
      </c>
      <c r="Z89" s="27">
        <v>0</v>
      </c>
      <c r="AA89" s="244">
        <v>0</v>
      </c>
      <c r="AB89" s="27">
        <v>0</v>
      </c>
      <c r="AC89" s="27">
        <v>0</v>
      </c>
      <c r="AD89" s="27">
        <v>0</v>
      </c>
      <c r="AE89" s="27">
        <v>0</v>
      </c>
      <c r="AF89" s="27">
        <v>0</v>
      </c>
      <c r="AG89" s="27">
        <v>0</v>
      </c>
      <c r="AH89" s="27">
        <v>0</v>
      </c>
      <c r="AI89" s="27">
        <v>0</v>
      </c>
      <c r="AJ89" s="27">
        <v>0</v>
      </c>
      <c r="AK89" s="27">
        <v>0</v>
      </c>
      <c r="AL89" s="27">
        <v>0</v>
      </c>
      <c r="AM89" s="27">
        <v>0</v>
      </c>
      <c r="AN89" s="246">
        <v>0</v>
      </c>
      <c r="AO89" s="27">
        <v>0</v>
      </c>
      <c r="AP89" s="27">
        <v>0</v>
      </c>
      <c r="AQ89" s="27">
        <v>0</v>
      </c>
      <c r="AR89" s="27">
        <v>0</v>
      </c>
      <c r="AS89" s="27">
        <v>0</v>
      </c>
      <c r="AT89" s="27">
        <v>0</v>
      </c>
      <c r="AU89" s="27">
        <v>0</v>
      </c>
      <c r="AV89" s="27">
        <v>0</v>
      </c>
      <c r="AW89" s="27">
        <v>0</v>
      </c>
      <c r="AX89" s="27">
        <v>0</v>
      </c>
      <c r="AY89" s="27">
        <v>0</v>
      </c>
      <c r="AZ89" s="224">
        <v>0</v>
      </c>
      <c r="BA89" s="27">
        <v>0</v>
      </c>
      <c r="BB89" s="27">
        <v>0</v>
      </c>
      <c r="BC89" s="27">
        <v>0</v>
      </c>
      <c r="BD89" s="27">
        <v>0</v>
      </c>
      <c r="BE89" s="27">
        <v>0</v>
      </c>
      <c r="BF89" s="27">
        <v>0</v>
      </c>
      <c r="BG89" s="27">
        <v>0</v>
      </c>
      <c r="BH89" s="27">
        <v>0</v>
      </c>
      <c r="BI89" s="27">
        <v>0</v>
      </c>
      <c r="BJ89" s="27">
        <v>0</v>
      </c>
      <c r="BK89" s="27">
        <v>0</v>
      </c>
      <c r="BL89" s="214">
        <f t="shared" si="11"/>
        <v>0</v>
      </c>
      <c r="BM89" s="27">
        <v>0</v>
      </c>
      <c r="BN89" s="27">
        <v>0</v>
      </c>
      <c r="BO89" s="27">
        <v>0</v>
      </c>
      <c r="BP89" s="27">
        <v>0</v>
      </c>
      <c r="BQ89" s="27">
        <v>0</v>
      </c>
      <c r="BR89" s="27">
        <v>0</v>
      </c>
      <c r="BS89" s="27">
        <v>0</v>
      </c>
      <c r="BT89" s="27">
        <v>0</v>
      </c>
      <c r="BU89" s="27">
        <v>0</v>
      </c>
      <c r="BV89" s="27">
        <v>0</v>
      </c>
      <c r="BW89" s="27">
        <v>0</v>
      </c>
      <c r="BX89" s="27">
        <v>0</v>
      </c>
      <c r="BY89" s="214">
        <f t="shared" si="12"/>
        <v>0</v>
      </c>
      <c r="BZ89" s="224">
        <v>0</v>
      </c>
      <c r="CA89" s="27">
        <v>0</v>
      </c>
      <c r="CB89" s="27">
        <v>0</v>
      </c>
      <c r="CC89" s="27">
        <v>0</v>
      </c>
      <c r="CD89" s="27">
        <v>0</v>
      </c>
      <c r="CE89" s="27">
        <v>0.89779303320000015</v>
      </c>
      <c r="CF89" s="27">
        <v>1.7331760502</v>
      </c>
      <c r="CG89" s="27">
        <v>1.3228067341999998</v>
      </c>
      <c r="CH89" s="27">
        <v>1.7961571613999996</v>
      </c>
      <c r="CI89" s="27">
        <v>1.3188103040000005</v>
      </c>
      <c r="CJ89" s="27">
        <v>1.3910566683999999</v>
      </c>
      <c r="CK89" s="27">
        <v>2.1725110301999999</v>
      </c>
      <c r="CL89" s="214">
        <f t="shared" si="13"/>
        <v>10.6323109816</v>
      </c>
      <c r="CM89" s="27">
        <v>1.4298043493999997</v>
      </c>
      <c r="CN89" s="27">
        <v>1.6496849795999999</v>
      </c>
      <c r="CO89" s="27">
        <v>1.601575388000001</v>
      </c>
      <c r="CP89" s="27">
        <v>2.1429150694000003</v>
      </c>
      <c r="CQ89" s="27">
        <v>1.8062880093999996</v>
      </c>
      <c r="CR89" s="27">
        <v>1.6673319866000007</v>
      </c>
      <c r="CS89" s="27">
        <v>1.9984077973999996</v>
      </c>
      <c r="CT89" s="27">
        <v>1.9823165698000003</v>
      </c>
      <c r="CU89" s="27">
        <v>1.8034111312000005</v>
      </c>
      <c r="CV89" s="27">
        <v>2.0941845792000011</v>
      </c>
      <c r="CW89" s="27">
        <v>1.9765292679999997</v>
      </c>
      <c r="CX89" s="27">
        <v>2.3237447380000003</v>
      </c>
      <c r="CY89" s="214">
        <f t="shared" si="16"/>
        <v>22.476193866000003</v>
      </c>
      <c r="CZ89" s="27">
        <v>1.9422324236000004</v>
      </c>
      <c r="DA89" s="27">
        <v>1.7618662166000003</v>
      </c>
      <c r="DB89" s="27">
        <v>2.5452568134000004</v>
      </c>
      <c r="DC89" s="27">
        <v>1.872762507</v>
      </c>
      <c r="DD89" s="27">
        <v>2.5563738550000004</v>
      </c>
      <c r="DE89" s="27">
        <v>2.1302834084</v>
      </c>
      <c r="DF89" s="27">
        <v>2.0718664609999995</v>
      </c>
      <c r="DG89" s="27">
        <v>2.4962026683999996</v>
      </c>
      <c r="DH89" s="27">
        <v>1.8304066031999995</v>
      </c>
      <c r="DI89" s="27">
        <v>2.7678116087999998</v>
      </c>
      <c r="DJ89" s="27">
        <v>2.7240917998</v>
      </c>
      <c r="DK89" s="27">
        <v>2.4487340752000004</v>
      </c>
      <c r="DL89" s="214">
        <f t="shared" si="15"/>
        <v>27.147888440399999</v>
      </c>
      <c r="DM89" s="27">
        <v>1.6772463329999998</v>
      </c>
      <c r="DN89" s="27">
        <v>1.9376273056000002</v>
      </c>
      <c r="DO89" s="27">
        <v>2.1935315794000001</v>
      </c>
      <c r="DP89" s="27">
        <v>2.1031214442000006</v>
      </c>
      <c r="DQ89" s="27">
        <v>3.1768699102000006</v>
      </c>
      <c r="DR89" s="27">
        <v>2.5612831454000005</v>
      </c>
      <c r="DS89" s="27">
        <v>2.0539725625999989</v>
      </c>
      <c r="DT89" s="27">
        <v>2.2908575550000001</v>
      </c>
      <c r="DU89" s="27">
        <v>2.2361778670000008</v>
      </c>
      <c r="DV89" s="27">
        <v>2.3506565866</v>
      </c>
      <c r="DW89" s="27">
        <v>2.6014166835999997</v>
      </c>
      <c r="DX89" s="27">
        <v>1.8374199241999998</v>
      </c>
      <c r="DY89" s="224">
        <v>1.8691329495999998</v>
      </c>
      <c r="DZ89" s="27">
        <v>1.5761900951999999</v>
      </c>
      <c r="EA89" s="27"/>
      <c r="EE89" s="113"/>
      <c r="EF89" s="113"/>
      <c r="EG89" s="113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3"/>
      <c r="ES89" s="113"/>
      <c r="ET89" s="113"/>
      <c r="EU89" s="113"/>
      <c r="EV89" s="113"/>
    </row>
    <row r="90" spans="1:152" ht="20.100000000000001" customHeight="1" x14ac:dyDescent="0.25">
      <c r="A90" s="269"/>
      <c r="B90" s="206" t="s">
        <v>109</v>
      </c>
      <c r="C90" s="207" t="s">
        <v>137</v>
      </c>
      <c r="D90" s="219">
        <v>0</v>
      </c>
      <c r="E90" s="219">
        <v>0</v>
      </c>
      <c r="F90" s="219">
        <v>0</v>
      </c>
      <c r="G90" s="219">
        <v>0</v>
      </c>
      <c r="H90" s="219">
        <v>0</v>
      </c>
      <c r="I90" s="219">
        <v>0</v>
      </c>
      <c r="J90" s="219">
        <v>0</v>
      </c>
      <c r="K90" s="219">
        <v>0</v>
      </c>
      <c r="L90" s="219">
        <v>0</v>
      </c>
      <c r="M90" s="219">
        <v>0</v>
      </c>
      <c r="N90" s="219">
        <v>0</v>
      </c>
      <c r="O90" s="219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  <c r="U90" s="27">
        <v>0</v>
      </c>
      <c r="V90" s="27">
        <v>0</v>
      </c>
      <c r="W90" s="27">
        <v>0</v>
      </c>
      <c r="X90" s="27">
        <v>0</v>
      </c>
      <c r="Y90" s="27">
        <v>0</v>
      </c>
      <c r="Z90" s="27">
        <v>0</v>
      </c>
      <c r="AA90" s="244">
        <v>0</v>
      </c>
      <c r="AB90" s="27">
        <v>0</v>
      </c>
      <c r="AC90" s="27">
        <v>0</v>
      </c>
      <c r="AD90" s="27">
        <v>0</v>
      </c>
      <c r="AE90" s="27">
        <v>0</v>
      </c>
      <c r="AF90" s="27">
        <v>0</v>
      </c>
      <c r="AG90" s="27">
        <v>0</v>
      </c>
      <c r="AH90" s="27">
        <v>0</v>
      </c>
      <c r="AI90" s="27">
        <v>0</v>
      </c>
      <c r="AJ90" s="27">
        <v>0</v>
      </c>
      <c r="AK90" s="27">
        <v>0</v>
      </c>
      <c r="AL90" s="27">
        <v>0</v>
      </c>
      <c r="AM90" s="27">
        <v>0</v>
      </c>
      <c r="AN90" s="246">
        <v>0</v>
      </c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7">
        <v>0</v>
      </c>
      <c r="AV90" s="27">
        <v>0</v>
      </c>
      <c r="AW90" s="27">
        <v>0</v>
      </c>
      <c r="AX90" s="27">
        <v>0</v>
      </c>
      <c r="AY90" s="27">
        <v>0</v>
      </c>
      <c r="AZ90" s="224">
        <v>0</v>
      </c>
      <c r="BA90" s="27">
        <v>0</v>
      </c>
      <c r="BB90" s="27">
        <v>0</v>
      </c>
      <c r="BC90" s="27">
        <v>0</v>
      </c>
      <c r="BD90" s="27">
        <v>0</v>
      </c>
      <c r="BE90" s="27">
        <v>0</v>
      </c>
      <c r="BF90" s="27">
        <v>0</v>
      </c>
      <c r="BG90" s="27">
        <v>0</v>
      </c>
      <c r="BH90" s="27">
        <v>0</v>
      </c>
      <c r="BI90" s="27">
        <v>0</v>
      </c>
      <c r="BJ90" s="27">
        <v>0</v>
      </c>
      <c r="BK90" s="27">
        <v>0</v>
      </c>
      <c r="BL90" s="214">
        <f t="shared" si="11"/>
        <v>0</v>
      </c>
      <c r="BM90" s="27">
        <v>0</v>
      </c>
      <c r="BN90" s="27">
        <v>0</v>
      </c>
      <c r="BO90" s="27">
        <v>0</v>
      </c>
      <c r="BP90" s="27">
        <v>0</v>
      </c>
      <c r="BQ90" s="27">
        <v>0</v>
      </c>
      <c r="BR90" s="27">
        <v>0</v>
      </c>
      <c r="BS90" s="27">
        <v>0</v>
      </c>
      <c r="BT90" s="27">
        <v>0</v>
      </c>
      <c r="BU90" s="27">
        <v>0</v>
      </c>
      <c r="BV90" s="27">
        <v>0</v>
      </c>
      <c r="BW90" s="27">
        <v>0</v>
      </c>
      <c r="BX90" s="27">
        <v>0</v>
      </c>
      <c r="BY90" s="214">
        <f t="shared" si="12"/>
        <v>0</v>
      </c>
      <c r="BZ90" s="224">
        <v>0</v>
      </c>
      <c r="CA90" s="27">
        <v>0</v>
      </c>
      <c r="CB90" s="27">
        <v>0</v>
      </c>
      <c r="CC90" s="27">
        <v>0</v>
      </c>
      <c r="CD90" s="27">
        <v>0</v>
      </c>
      <c r="CE90" s="27">
        <v>0</v>
      </c>
      <c r="CF90" s="27">
        <v>0</v>
      </c>
      <c r="CG90" s="27">
        <v>0</v>
      </c>
      <c r="CH90" s="27">
        <v>0</v>
      </c>
      <c r="CI90" s="27">
        <v>0</v>
      </c>
      <c r="CJ90" s="27">
        <v>0</v>
      </c>
      <c r="CK90" s="27">
        <v>0</v>
      </c>
      <c r="CL90" s="214">
        <f t="shared" si="13"/>
        <v>0</v>
      </c>
      <c r="CM90" s="27">
        <v>0</v>
      </c>
      <c r="CN90" s="27">
        <v>0</v>
      </c>
      <c r="CO90" s="27">
        <v>0</v>
      </c>
      <c r="CP90" s="27">
        <v>0</v>
      </c>
      <c r="CQ90" s="27">
        <v>0</v>
      </c>
      <c r="CR90" s="27">
        <v>0</v>
      </c>
      <c r="CS90" s="27">
        <v>0</v>
      </c>
      <c r="CT90" s="27">
        <v>0</v>
      </c>
      <c r="CU90" s="27">
        <v>0</v>
      </c>
      <c r="CV90" s="27">
        <v>0</v>
      </c>
      <c r="CW90" s="27">
        <v>0</v>
      </c>
      <c r="CX90" s="27">
        <v>0</v>
      </c>
      <c r="CY90" s="214">
        <f t="shared" si="16"/>
        <v>0</v>
      </c>
      <c r="CZ90" s="27">
        <v>0</v>
      </c>
      <c r="DA90" s="27">
        <v>0</v>
      </c>
      <c r="DB90" s="27">
        <v>0</v>
      </c>
      <c r="DC90" s="27">
        <v>0</v>
      </c>
      <c r="DD90" s="27">
        <v>0</v>
      </c>
      <c r="DE90" s="27">
        <v>0</v>
      </c>
      <c r="DF90" s="27">
        <v>0</v>
      </c>
      <c r="DG90" s="27">
        <v>0</v>
      </c>
      <c r="DH90" s="27">
        <v>0</v>
      </c>
      <c r="DI90" s="27">
        <v>3.7670249400000001E-2</v>
      </c>
      <c r="DJ90" s="27">
        <v>0.34680043999999999</v>
      </c>
      <c r="DK90" s="27">
        <v>0</v>
      </c>
      <c r="DL90" s="214">
        <f t="shared" si="15"/>
        <v>0.38447068940000001</v>
      </c>
      <c r="DM90" s="27">
        <v>0</v>
      </c>
      <c r="DN90" s="27">
        <v>0</v>
      </c>
      <c r="DO90" s="27">
        <v>0</v>
      </c>
      <c r="DP90" s="27">
        <v>0</v>
      </c>
      <c r="DQ90" s="27">
        <v>0</v>
      </c>
      <c r="DR90" s="27">
        <v>0</v>
      </c>
      <c r="DS90" s="27">
        <v>0</v>
      </c>
      <c r="DT90" s="27">
        <v>0</v>
      </c>
      <c r="DU90" s="27">
        <v>0</v>
      </c>
      <c r="DV90" s="27">
        <v>0</v>
      </c>
      <c r="DW90" s="27">
        <v>0</v>
      </c>
      <c r="DX90" s="27">
        <v>0</v>
      </c>
      <c r="DY90" s="224">
        <v>0</v>
      </c>
      <c r="DZ90" s="27">
        <v>0</v>
      </c>
      <c r="EA90" s="27"/>
      <c r="EE90" s="113"/>
      <c r="EF90" s="113"/>
      <c r="EG90" s="113"/>
      <c r="EH90" s="113"/>
      <c r="EI90" s="113"/>
      <c r="EJ90" s="113"/>
      <c r="EK90" s="113"/>
      <c r="EL90" s="113"/>
      <c r="EM90" s="113"/>
      <c r="EN90" s="113"/>
      <c r="EO90" s="113"/>
      <c r="EP90" s="113"/>
      <c r="EQ90" s="113"/>
      <c r="ER90" s="113"/>
      <c r="ES90" s="113"/>
      <c r="ET90" s="113"/>
      <c r="EU90" s="113"/>
      <c r="EV90" s="113"/>
    </row>
    <row r="91" spans="1:152" ht="20.100000000000001" customHeight="1" x14ac:dyDescent="0.25">
      <c r="A91" s="269"/>
      <c r="B91" s="206" t="s">
        <v>244</v>
      </c>
      <c r="C91" s="207" t="s">
        <v>249</v>
      </c>
      <c r="D91" s="219"/>
      <c r="E91" s="219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44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46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24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14">
        <f t="shared" si="11"/>
        <v>0</v>
      </c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14">
        <f t="shared" si="12"/>
        <v>0</v>
      </c>
      <c r="BZ91" s="224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14">
        <f t="shared" si="13"/>
        <v>0</v>
      </c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14">
        <f t="shared" si="16"/>
        <v>0</v>
      </c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14">
        <f t="shared" si="15"/>
        <v>0</v>
      </c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24">
        <v>8.2320000000000006E-4</v>
      </c>
      <c r="DZ91" s="27">
        <v>0.27604640000000003</v>
      </c>
      <c r="EA91" s="27"/>
      <c r="EE91" s="113"/>
      <c r="EF91" s="113"/>
      <c r="EG91" s="113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3"/>
      <c r="ES91" s="113"/>
      <c r="ET91" s="113"/>
      <c r="EU91" s="113"/>
      <c r="EV91" s="113"/>
    </row>
    <row r="92" spans="1:152" ht="20.100000000000001" customHeight="1" x14ac:dyDescent="0.25">
      <c r="A92" s="269"/>
      <c r="B92" s="206" t="s">
        <v>105</v>
      </c>
      <c r="C92" s="207" t="s">
        <v>258</v>
      </c>
      <c r="D92" s="219">
        <v>0</v>
      </c>
      <c r="E92" s="219">
        <v>0</v>
      </c>
      <c r="F92" s="219">
        <v>0</v>
      </c>
      <c r="G92" s="219">
        <v>0</v>
      </c>
      <c r="H92" s="219">
        <v>0</v>
      </c>
      <c r="I92" s="219">
        <v>0</v>
      </c>
      <c r="J92" s="219">
        <v>0</v>
      </c>
      <c r="K92" s="219">
        <v>0</v>
      </c>
      <c r="L92" s="219">
        <v>0</v>
      </c>
      <c r="M92" s="219">
        <v>0</v>
      </c>
      <c r="N92" s="219">
        <v>0</v>
      </c>
      <c r="O92" s="219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  <c r="U92" s="27">
        <v>0</v>
      </c>
      <c r="V92" s="27">
        <v>0</v>
      </c>
      <c r="W92" s="27">
        <v>0</v>
      </c>
      <c r="X92" s="27">
        <v>0</v>
      </c>
      <c r="Y92" s="27">
        <v>0</v>
      </c>
      <c r="Z92" s="27">
        <v>0</v>
      </c>
      <c r="AA92" s="244">
        <v>0</v>
      </c>
      <c r="AB92" s="27">
        <v>0</v>
      </c>
      <c r="AC92" s="27">
        <v>0</v>
      </c>
      <c r="AD92" s="27">
        <v>0</v>
      </c>
      <c r="AE92" s="27">
        <v>0</v>
      </c>
      <c r="AF92" s="27">
        <v>0</v>
      </c>
      <c r="AG92" s="27">
        <v>0</v>
      </c>
      <c r="AH92" s="27">
        <v>0</v>
      </c>
      <c r="AI92" s="27">
        <v>0</v>
      </c>
      <c r="AJ92" s="27">
        <v>0</v>
      </c>
      <c r="AK92" s="27">
        <v>0</v>
      </c>
      <c r="AL92" s="27">
        <v>0</v>
      </c>
      <c r="AM92" s="27">
        <v>0</v>
      </c>
      <c r="AN92" s="246">
        <v>0</v>
      </c>
      <c r="AO92" s="27">
        <v>0</v>
      </c>
      <c r="AP92" s="27">
        <v>0</v>
      </c>
      <c r="AQ92" s="27">
        <v>0</v>
      </c>
      <c r="AR92" s="27">
        <v>0</v>
      </c>
      <c r="AS92" s="27">
        <v>0</v>
      </c>
      <c r="AT92" s="27">
        <v>0</v>
      </c>
      <c r="AU92" s="27">
        <v>0</v>
      </c>
      <c r="AV92" s="27">
        <v>0</v>
      </c>
      <c r="AW92" s="27">
        <v>0</v>
      </c>
      <c r="AX92" s="27">
        <v>0</v>
      </c>
      <c r="AY92" s="27">
        <v>0</v>
      </c>
      <c r="AZ92" s="224">
        <v>0</v>
      </c>
      <c r="BA92" s="27">
        <v>0</v>
      </c>
      <c r="BB92" s="27">
        <v>0</v>
      </c>
      <c r="BC92" s="27">
        <v>0</v>
      </c>
      <c r="BD92" s="27">
        <v>0</v>
      </c>
      <c r="BE92" s="27">
        <v>0</v>
      </c>
      <c r="BF92" s="27">
        <v>0</v>
      </c>
      <c r="BG92" s="27">
        <v>0</v>
      </c>
      <c r="BH92" s="27">
        <v>0</v>
      </c>
      <c r="BI92" s="27">
        <v>0</v>
      </c>
      <c r="BJ92" s="27">
        <v>0</v>
      </c>
      <c r="BK92" s="27">
        <v>0</v>
      </c>
      <c r="BL92" s="214">
        <f t="shared" si="11"/>
        <v>0</v>
      </c>
      <c r="BM92" s="27">
        <v>0</v>
      </c>
      <c r="BN92" s="27">
        <v>0</v>
      </c>
      <c r="BO92" s="27">
        <v>0</v>
      </c>
      <c r="BP92" s="27">
        <v>0</v>
      </c>
      <c r="BQ92" s="27">
        <v>0</v>
      </c>
      <c r="BR92" s="27">
        <v>0</v>
      </c>
      <c r="BS92" s="27">
        <v>0</v>
      </c>
      <c r="BT92" s="27">
        <v>0</v>
      </c>
      <c r="BU92" s="27">
        <v>0</v>
      </c>
      <c r="BV92" s="27">
        <v>0</v>
      </c>
      <c r="BW92" s="27">
        <v>0</v>
      </c>
      <c r="BX92" s="27">
        <v>0</v>
      </c>
      <c r="BY92" s="214">
        <f t="shared" si="12"/>
        <v>0</v>
      </c>
      <c r="BZ92" s="224">
        <v>0</v>
      </c>
      <c r="CA92" s="27">
        <v>0</v>
      </c>
      <c r="CB92" s="27">
        <v>0</v>
      </c>
      <c r="CC92" s="27">
        <v>0</v>
      </c>
      <c r="CD92" s="27">
        <v>0</v>
      </c>
      <c r="CE92" s="27">
        <v>0.17012779420000002</v>
      </c>
      <c r="CF92" s="27">
        <v>0.17547125400000002</v>
      </c>
      <c r="CG92" s="27">
        <v>6.8856564000000006E-3</v>
      </c>
      <c r="CH92" s="27">
        <v>48.061217006600003</v>
      </c>
      <c r="CI92" s="27">
        <v>0.71892779419999997</v>
      </c>
      <c r="CJ92" s="27">
        <v>0.58172779419999998</v>
      </c>
      <c r="CK92" s="27">
        <v>8.6802031763999992</v>
      </c>
      <c r="CL92" s="214">
        <f t="shared" si="13"/>
        <v>58.394560476000002</v>
      </c>
      <c r="CM92" s="27">
        <v>0.32418741040000004</v>
      </c>
      <c r="CN92" s="27">
        <v>0.15400700000000001</v>
      </c>
      <c r="CO92" s="27">
        <v>0.36255058839999998</v>
      </c>
      <c r="CP92" s="27">
        <v>0.17012779420000002</v>
      </c>
      <c r="CQ92" s="27">
        <v>0.18737657819999998</v>
      </c>
      <c r="CR92" s="27">
        <v>0.17278933699999999</v>
      </c>
      <c r="CS92" s="27">
        <v>0</v>
      </c>
      <c r="CT92" s="27">
        <v>3.1544132200000004</v>
      </c>
      <c r="CU92" s="27">
        <v>3.6392711600000002E-2</v>
      </c>
      <c r="CV92" s="27">
        <v>0</v>
      </c>
      <c r="CW92" s="27">
        <v>0.17012779420000002</v>
      </c>
      <c r="CX92" s="27">
        <v>0.17012779420000002</v>
      </c>
      <c r="CY92" s="214">
        <f t="shared" si="16"/>
        <v>4.9021002281999992</v>
      </c>
      <c r="CZ92" s="27">
        <v>0.52703315139999996</v>
      </c>
      <c r="DA92" s="27">
        <v>0.17012779420000002</v>
      </c>
      <c r="DB92" s="27">
        <v>0.17012779420000002</v>
      </c>
      <c r="DC92" s="27">
        <v>0.17012779420000002</v>
      </c>
      <c r="DD92" s="27">
        <v>7.5972542842000008</v>
      </c>
      <c r="DE92" s="27">
        <v>0</v>
      </c>
      <c r="DF92" s="27">
        <v>0.34025558840000003</v>
      </c>
      <c r="DG92" s="27">
        <v>4.2003784116</v>
      </c>
      <c r="DH92" s="27">
        <v>0.17012779420000002</v>
      </c>
      <c r="DI92" s="27">
        <v>0.17012779420000002</v>
      </c>
      <c r="DJ92" s="27">
        <v>1.3585816342000001</v>
      </c>
      <c r="DK92" s="27">
        <v>0.74302916939999997</v>
      </c>
      <c r="DL92" s="214">
        <f t="shared" si="15"/>
        <v>15.617171210200002</v>
      </c>
      <c r="DM92" s="27">
        <v>0.43732623479999999</v>
      </c>
      <c r="DN92" s="27">
        <v>29.264708892999998</v>
      </c>
      <c r="DO92" s="27">
        <v>0.42532246960000003</v>
      </c>
      <c r="DP92" s="27">
        <v>8.5479167200000011E-2</v>
      </c>
      <c r="DQ92" s="27">
        <v>0.21266123480000002</v>
      </c>
      <c r="DR92" s="27">
        <v>2.9793459514</v>
      </c>
      <c r="DS92" s="27">
        <v>0.21266123480000002</v>
      </c>
      <c r="DT92" s="27">
        <v>0.21266123480000002</v>
      </c>
      <c r="DU92" s="27">
        <v>0</v>
      </c>
      <c r="DV92" s="27">
        <v>0.42531999999999998</v>
      </c>
      <c r="DW92" s="27">
        <v>0.21265999999999999</v>
      </c>
      <c r="DX92" s="27">
        <v>0.21265999999999999</v>
      </c>
      <c r="DY92" s="224">
        <v>3.9796249835999977</v>
      </c>
      <c r="DZ92" s="27">
        <v>0.21265999999999999</v>
      </c>
      <c r="EA92" s="27"/>
      <c r="EE92" s="113"/>
      <c r="EF92" s="113"/>
      <c r="EG92" s="113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3"/>
      <c r="ES92" s="113"/>
      <c r="ET92" s="113"/>
      <c r="EU92" s="113"/>
      <c r="EV92" s="113"/>
    </row>
    <row r="93" spans="1:152" ht="20.100000000000001" customHeight="1" x14ac:dyDescent="0.25">
      <c r="A93" s="269"/>
      <c r="B93" s="206" t="s">
        <v>245</v>
      </c>
      <c r="C93" s="207" t="s">
        <v>250</v>
      </c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44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46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24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14">
        <f t="shared" si="11"/>
        <v>0</v>
      </c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14">
        <f t="shared" si="12"/>
        <v>0</v>
      </c>
      <c r="BZ93" s="224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14">
        <f t="shared" si="13"/>
        <v>0</v>
      </c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14">
        <f t="shared" si="16"/>
        <v>0</v>
      </c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14">
        <f t="shared" si="15"/>
        <v>0</v>
      </c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24">
        <v>0</v>
      </c>
      <c r="DZ93" s="27">
        <v>2.7440000000000006E-4</v>
      </c>
      <c r="EA93" s="27"/>
      <c r="EE93" s="113"/>
      <c r="EF93" s="113"/>
      <c r="EG93" s="113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3"/>
      <c r="ES93" s="113"/>
      <c r="ET93" s="113"/>
      <c r="EU93" s="113"/>
      <c r="EV93" s="113"/>
    </row>
    <row r="94" spans="1:152" ht="20.100000000000001" customHeight="1" x14ac:dyDescent="0.25">
      <c r="A94" s="269"/>
      <c r="B94" s="206" t="s">
        <v>236</v>
      </c>
      <c r="C94" s="53" t="s">
        <v>237</v>
      </c>
      <c r="D94" s="219">
        <v>0</v>
      </c>
      <c r="E94" s="219">
        <v>0</v>
      </c>
      <c r="F94" s="219">
        <v>0</v>
      </c>
      <c r="G94" s="219">
        <v>0</v>
      </c>
      <c r="H94" s="219">
        <v>0</v>
      </c>
      <c r="I94" s="219">
        <v>0</v>
      </c>
      <c r="J94" s="219">
        <v>0</v>
      </c>
      <c r="K94" s="219">
        <v>0</v>
      </c>
      <c r="L94" s="219">
        <v>0</v>
      </c>
      <c r="M94" s="219">
        <v>0</v>
      </c>
      <c r="N94" s="219">
        <v>0</v>
      </c>
      <c r="O94" s="219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  <c r="U94" s="27">
        <v>0</v>
      </c>
      <c r="V94" s="27">
        <v>0</v>
      </c>
      <c r="W94" s="27">
        <v>0</v>
      </c>
      <c r="X94" s="27">
        <v>0</v>
      </c>
      <c r="Y94" s="27">
        <v>0</v>
      </c>
      <c r="Z94" s="27">
        <v>0</v>
      </c>
      <c r="AA94" s="244">
        <v>0</v>
      </c>
      <c r="AB94" s="27">
        <v>0</v>
      </c>
      <c r="AC94" s="27">
        <v>0</v>
      </c>
      <c r="AD94" s="27">
        <v>0</v>
      </c>
      <c r="AE94" s="27">
        <v>0</v>
      </c>
      <c r="AF94" s="27">
        <v>0</v>
      </c>
      <c r="AG94" s="27">
        <v>0</v>
      </c>
      <c r="AH94" s="27">
        <v>0</v>
      </c>
      <c r="AI94" s="27">
        <v>0</v>
      </c>
      <c r="AJ94" s="27">
        <v>0</v>
      </c>
      <c r="AK94" s="27">
        <v>0</v>
      </c>
      <c r="AL94" s="27">
        <v>0</v>
      </c>
      <c r="AM94" s="27">
        <v>0</v>
      </c>
      <c r="AN94" s="246">
        <v>0</v>
      </c>
      <c r="AO94" s="27">
        <v>0</v>
      </c>
      <c r="AP94" s="27">
        <v>0</v>
      </c>
      <c r="AQ94" s="27">
        <v>0</v>
      </c>
      <c r="AR94" s="27">
        <v>0</v>
      </c>
      <c r="AS94" s="27">
        <v>0</v>
      </c>
      <c r="AT94" s="27">
        <v>0</v>
      </c>
      <c r="AU94" s="27">
        <v>0</v>
      </c>
      <c r="AV94" s="27">
        <v>0</v>
      </c>
      <c r="AW94" s="27">
        <v>0</v>
      </c>
      <c r="AX94" s="27">
        <v>0</v>
      </c>
      <c r="AY94" s="27">
        <v>0</v>
      </c>
      <c r="AZ94" s="224">
        <v>0</v>
      </c>
      <c r="BA94" s="27">
        <v>0</v>
      </c>
      <c r="BB94" s="27">
        <v>0</v>
      </c>
      <c r="BC94" s="27">
        <v>0</v>
      </c>
      <c r="BD94" s="27">
        <v>0</v>
      </c>
      <c r="BE94" s="27">
        <v>0</v>
      </c>
      <c r="BF94" s="27">
        <v>0</v>
      </c>
      <c r="BG94" s="27">
        <v>0</v>
      </c>
      <c r="BH94" s="27">
        <v>0</v>
      </c>
      <c r="BI94" s="27">
        <v>0</v>
      </c>
      <c r="BJ94" s="27">
        <v>0</v>
      </c>
      <c r="BK94" s="27">
        <v>0</v>
      </c>
      <c r="BL94" s="214">
        <f t="shared" si="11"/>
        <v>0</v>
      </c>
      <c r="BM94" s="27">
        <v>0</v>
      </c>
      <c r="BN94" s="27">
        <v>0</v>
      </c>
      <c r="BO94" s="27">
        <v>0</v>
      </c>
      <c r="BP94" s="27">
        <v>0</v>
      </c>
      <c r="BQ94" s="27">
        <v>0</v>
      </c>
      <c r="BR94" s="27">
        <v>0</v>
      </c>
      <c r="BS94" s="27">
        <v>0</v>
      </c>
      <c r="BT94" s="27">
        <v>0</v>
      </c>
      <c r="BU94" s="27">
        <v>0</v>
      </c>
      <c r="BV94" s="27">
        <v>0</v>
      </c>
      <c r="BW94" s="27">
        <v>0</v>
      </c>
      <c r="BX94" s="27">
        <v>0</v>
      </c>
      <c r="BY94" s="214">
        <f t="shared" si="12"/>
        <v>0</v>
      </c>
      <c r="BZ94" s="224">
        <v>0</v>
      </c>
      <c r="CA94" s="27">
        <v>0</v>
      </c>
      <c r="CB94" s="27">
        <v>0</v>
      </c>
      <c r="CC94" s="27">
        <v>0</v>
      </c>
      <c r="CD94" s="27">
        <v>0</v>
      </c>
      <c r="CE94" s="27">
        <v>0</v>
      </c>
      <c r="CF94" s="27">
        <v>0</v>
      </c>
      <c r="CG94" s="27">
        <v>0</v>
      </c>
      <c r="CH94" s="27">
        <v>0</v>
      </c>
      <c r="CI94" s="27">
        <v>0</v>
      </c>
      <c r="CJ94" s="27">
        <v>0</v>
      </c>
      <c r="CK94" s="27">
        <v>0</v>
      </c>
      <c r="CL94" s="214">
        <f t="shared" si="13"/>
        <v>0</v>
      </c>
      <c r="CM94" s="27">
        <v>0</v>
      </c>
      <c r="CN94" s="27">
        <v>0</v>
      </c>
      <c r="CO94" s="27">
        <v>0</v>
      </c>
      <c r="CP94" s="27">
        <v>0</v>
      </c>
      <c r="CQ94" s="27">
        <v>0</v>
      </c>
      <c r="CR94" s="27">
        <v>0</v>
      </c>
      <c r="CS94" s="27">
        <v>0</v>
      </c>
      <c r="CT94" s="27">
        <v>0</v>
      </c>
      <c r="CU94" s="27">
        <v>0</v>
      </c>
      <c r="CV94" s="27">
        <v>0</v>
      </c>
      <c r="CW94" s="27">
        <v>0</v>
      </c>
      <c r="CX94" s="27">
        <v>0</v>
      </c>
      <c r="CY94" s="214">
        <f t="shared" si="16"/>
        <v>0</v>
      </c>
      <c r="CZ94" s="27">
        <v>0</v>
      </c>
      <c r="DA94" s="27">
        <v>0</v>
      </c>
      <c r="DB94" s="27">
        <v>0</v>
      </c>
      <c r="DC94" s="27">
        <v>0</v>
      </c>
      <c r="DD94" s="27">
        <v>0</v>
      </c>
      <c r="DE94" s="27">
        <v>0</v>
      </c>
      <c r="DF94" s="27">
        <v>0</v>
      </c>
      <c r="DG94" s="27">
        <v>0</v>
      </c>
      <c r="DH94" s="27">
        <v>0</v>
      </c>
      <c r="DI94" s="27">
        <v>0</v>
      </c>
      <c r="DJ94" s="27">
        <v>0</v>
      </c>
      <c r="DK94" s="27">
        <v>0</v>
      </c>
      <c r="DL94" s="214">
        <f t="shared" si="15"/>
        <v>0</v>
      </c>
      <c r="DM94" s="27">
        <v>0</v>
      </c>
      <c r="DN94" s="27">
        <v>0</v>
      </c>
      <c r="DO94" s="27">
        <v>0</v>
      </c>
      <c r="DP94" s="27">
        <v>0</v>
      </c>
      <c r="DQ94" s="27">
        <v>0</v>
      </c>
      <c r="DR94" s="27">
        <v>0</v>
      </c>
      <c r="DS94" s="27">
        <v>4.2812860062000002</v>
      </c>
      <c r="DT94" s="27">
        <v>6.8885618157999993</v>
      </c>
      <c r="DU94" s="27">
        <v>15.366406105400003</v>
      </c>
      <c r="DV94" s="27">
        <v>16.982448478799999</v>
      </c>
      <c r="DW94" s="27">
        <v>15.568073298400002</v>
      </c>
      <c r="DX94" s="27">
        <v>6.1999554959999994</v>
      </c>
      <c r="DY94" s="224">
        <v>4.622947688800001</v>
      </c>
      <c r="DZ94" s="27">
        <v>14.817520218200002</v>
      </c>
      <c r="EA94" s="27"/>
      <c r="EE94" s="113"/>
      <c r="EF94" s="113"/>
      <c r="EG94" s="113"/>
      <c r="EH94" s="113"/>
      <c r="EI94" s="113"/>
      <c r="EJ94" s="113"/>
      <c r="EK94" s="113"/>
      <c r="EL94" s="113"/>
      <c r="EM94" s="113"/>
      <c r="EN94" s="113"/>
      <c r="EO94" s="113"/>
      <c r="EP94" s="113"/>
      <c r="EQ94" s="113"/>
      <c r="ER94" s="113"/>
      <c r="ES94" s="113"/>
      <c r="ET94" s="113"/>
      <c r="EU94" s="113"/>
      <c r="EV94" s="113"/>
    </row>
    <row r="95" spans="1:152" ht="20.100000000000001" customHeight="1" x14ac:dyDescent="0.25">
      <c r="A95" s="269"/>
      <c r="B95" s="206" t="s">
        <v>246</v>
      </c>
      <c r="C95" s="53" t="s">
        <v>251</v>
      </c>
      <c r="D95" s="219"/>
      <c r="E95" s="219"/>
      <c r="F95" s="219"/>
      <c r="G95" s="219"/>
      <c r="H95" s="219"/>
      <c r="I95" s="219"/>
      <c r="J95" s="219"/>
      <c r="K95" s="219"/>
      <c r="L95" s="219"/>
      <c r="M95" s="219"/>
      <c r="N95" s="219"/>
      <c r="O95" s="219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44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46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24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14">
        <f t="shared" si="11"/>
        <v>0</v>
      </c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14">
        <f t="shared" si="12"/>
        <v>0</v>
      </c>
      <c r="BZ95" s="224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14">
        <f t="shared" si="13"/>
        <v>0</v>
      </c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14">
        <f t="shared" si="16"/>
        <v>0</v>
      </c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14">
        <f t="shared" si="15"/>
        <v>0</v>
      </c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24">
        <v>0</v>
      </c>
      <c r="DZ95" s="27">
        <v>0</v>
      </c>
      <c r="EA95" s="27"/>
      <c r="EE95" s="113"/>
      <c r="EF95" s="113"/>
      <c r="EG95" s="113"/>
      <c r="EH95" s="113"/>
      <c r="EI95" s="113"/>
      <c r="EJ95" s="113"/>
      <c r="EK95" s="113"/>
      <c r="EL95" s="113"/>
      <c r="EM95" s="113"/>
      <c r="EN95" s="113"/>
      <c r="EO95" s="113"/>
      <c r="EP95" s="113"/>
      <c r="EQ95" s="113"/>
      <c r="ER95" s="113"/>
      <c r="ES95" s="113"/>
      <c r="ET95" s="113"/>
      <c r="EU95" s="113"/>
      <c r="EV95" s="113"/>
    </row>
    <row r="96" spans="1:152" ht="20.100000000000001" customHeight="1" x14ac:dyDescent="0.25">
      <c r="A96" s="269"/>
      <c r="B96" s="206" t="s">
        <v>118</v>
      </c>
      <c r="C96" s="207" t="s">
        <v>122</v>
      </c>
      <c r="D96" s="219">
        <v>0</v>
      </c>
      <c r="E96" s="219">
        <v>0</v>
      </c>
      <c r="F96" s="219">
        <v>0</v>
      </c>
      <c r="G96" s="219">
        <v>0</v>
      </c>
      <c r="H96" s="219">
        <v>0</v>
      </c>
      <c r="I96" s="219">
        <v>0</v>
      </c>
      <c r="J96" s="219">
        <v>0</v>
      </c>
      <c r="K96" s="219">
        <v>0</v>
      </c>
      <c r="L96" s="219">
        <v>0</v>
      </c>
      <c r="M96" s="219">
        <v>0</v>
      </c>
      <c r="N96" s="219">
        <v>0</v>
      </c>
      <c r="O96" s="219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  <c r="U96" s="27">
        <v>0</v>
      </c>
      <c r="V96" s="27">
        <v>0</v>
      </c>
      <c r="W96" s="27">
        <v>0</v>
      </c>
      <c r="X96" s="27">
        <v>0</v>
      </c>
      <c r="Y96" s="27">
        <v>0</v>
      </c>
      <c r="Z96" s="27">
        <v>0</v>
      </c>
      <c r="AA96" s="27">
        <v>0</v>
      </c>
      <c r="AB96" s="27">
        <v>0</v>
      </c>
      <c r="AC96" s="27">
        <v>0</v>
      </c>
      <c r="AD96" s="27">
        <v>0</v>
      </c>
      <c r="AE96" s="27">
        <v>0</v>
      </c>
      <c r="AF96" s="27">
        <v>0</v>
      </c>
      <c r="AG96" s="27">
        <v>0</v>
      </c>
      <c r="AH96" s="27">
        <v>0</v>
      </c>
      <c r="AI96" s="27">
        <v>0</v>
      </c>
      <c r="AJ96" s="27">
        <v>0</v>
      </c>
      <c r="AK96" s="27">
        <v>0</v>
      </c>
      <c r="AL96" s="27">
        <v>0</v>
      </c>
      <c r="AM96" s="27">
        <v>0</v>
      </c>
      <c r="AN96" s="246">
        <v>0</v>
      </c>
      <c r="AO96" s="119">
        <v>0</v>
      </c>
      <c r="AP96" s="119">
        <v>0</v>
      </c>
      <c r="AQ96" s="119">
        <v>0</v>
      </c>
      <c r="AR96" s="119">
        <v>0</v>
      </c>
      <c r="AS96" s="119">
        <v>0</v>
      </c>
      <c r="AT96" s="119">
        <v>0</v>
      </c>
      <c r="AU96" s="119">
        <v>0</v>
      </c>
      <c r="AV96" s="119">
        <v>0</v>
      </c>
      <c r="AW96" s="119">
        <v>0</v>
      </c>
      <c r="AX96" s="119">
        <v>0</v>
      </c>
      <c r="AY96" s="287">
        <v>0</v>
      </c>
      <c r="AZ96" s="224">
        <v>0</v>
      </c>
      <c r="BA96" s="27">
        <v>0</v>
      </c>
      <c r="BB96" s="27">
        <v>0</v>
      </c>
      <c r="BC96" s="27">
        <v>0</v>
      </c>
      <c r="BD96" s="27">
        <v>0</v>
      </c>
      <c r="BE96" s="27">
        <v>0</v>
      </c>
      <c r="BF96" s="27">
        <v>0</v>
      </c>
      <c r="BG96" s="27">
        <v>0</v>
      </c>
      <c r="BH96" s="27">
        <v>0</v>
      </c>
      <c r="BI96" s="27">
        <v>0</v>
      </c>
      <c r="BJ96" s="27">
        <v>0</v>
      </c>
      <c r="BK96" s="64">
        <v>0</v>
      </c>
      <c r="BL96" s="214">
        <f t="shared" si="11"/>
        <v>0</v>
      </c>
      <c r="BM96" s="27">
        <v>0</v>
      </c>
      <c r="BN96" s="27">
        <v>0</v>
      </c>
      <c r="BO96" s="27">
        <v>0</v>
      </c>
      <c r="BP96" s="27">
        <v>0</v>
      </c>
      <c r="BQ96" s="27">
        <v>0</v>
      </c>
      <c r="BR96" s="27">
        <v>0</v>
      </c>
      <c r="BS96" s="27">
        <v>0</v>
      </c>
      <c r="BT96" s="27">
        <v>0</v>
      </c>
      <c r="BU96" s="27">
        <v>0</v>
      </c>
      <c r="BV96" s="27">
        <v>0</v>
      </c>
      <c r="BW96" s="27">
        <v>0</v>
      </c>
      <c r="BX96" s="27">
        <v>0</v>
      </c>
      <c r="BY96" s="214">
        <f t="shared" si="12"/>
        <v>0</v>
      </c>
      <c r="BZ96" s="224">
        <v>0</v>
      </c>
      <c r="CA96" s="27">
        <v>0</v>
      </c>
      <c r="CB96" s="27">
        <v>0</v>
      </c>
      <c r="CC96" s="27">
        <v>0</v>
      </c>
      <c r="CD96" s="27">
        <v>0</v>
      </c>
      <c r="CE96" s="27">
        <v>0</v>
      </c>
      <c r="CF96" s="27">
        <v>0</v>
      </c>
      <c r="CG96" s="27">
        <v>0</v>
      </c>
      <c r="CH96" s="27">
        <v>0</v>
      </c>
      <c r="CI96" s="27">
        <v>0</v>
      </c>
      <c r="CJ96" s="27">
        <v>0</v>
      </c>
      <c r="CK96" s="27">
        <v>0</v>
      </c>
      <c r="CL96" s="214">
        <f t="shared" si="13"/>
        <v>0</v>
      </c>
      <c r="CM96" s="27">
        <v>0</v>
      </c>
      <c r="CN96" s="27">
        <v>1.5263500000000003E-4</v>
      </c>
      <c r="CO96" s="27">
        <v>0</v>
      </c>
      <c r="CP96" s="27">
        <v>1.9588044000000003E-3</v>
      </c>
      <c r="CQ96" s="27">
        <v>25.751335471400001</v>
      </c>
      <c r="CR96" s="27">
        <v>11.656189374200002</v>
      </c>
      <c r="CS96" s="27">
        <v>16.9012112612</v>
      </c>
      <c r="CT96" s="27">
        <v>0</v>
      </c>
      <c r="CU96" s="27">
        <v>0</v>
      </c>
      <c r="CV96" s="27">
        <v>0</v>
      </c>
      <c r="CW96" s="27">
        <v>0</v>
      </c>
      <c r="CX96" s="27">
        <v>0</v>
      </c>
      <c r="CY96" s="214">
        <f t="shared" si="16"/>
        <v>54.310847546200009</v>
      </c>
      <c r="CZ96" s="27">
        <v>0</v>
      </c>
      <c r="DA96" s="27">
        <v>0</v>
      </c>
      <c r="DB96" s="27">
        <v>0</v>
      </c>
      <c r="DC96" s="27">
        <v>0</v>
      </c>
      <c r="DD96" s="27">
        <v>0</v>
      </c>
      <c r="DE96" s="27">
        <v>0</v>
      </c>
      <c r="DF96" s="27">
        <v>0</v>
      </c>
      <c r="DG96" s="27">
        <v>0</v>
      </c>
      <c r="DH96" s="27">
        <v>0</v>
      </c>
      <c r="DI96" s="27">
        <v>0</v>
      </c>
      <c r="DJ96" s="27">
        <v>0</v>
      </c>
      <c r="DK96" s="27">
        <v>0</v>
      </c>
      <c r="DL96" s="214">
        <f t="shared" si="15"/>
        <v>0</v>
      </c>
      <c r="DM96" s="27">
        <v>0</v>
      </c>
      <c r="DN96" s="27">
        <v>0</v>
      </c>
      <c r="DO96" s="27">
        <v>0</v>
      </c>
      <c r="DP96" s="27">
        <v>0</v>
      </c>
      <c r="DQ96" s="27">
        <v>0</v>
      </c>
      <c r="DR96" s="27">
        <v>0</v>
      </c>
      <c r="DS96" s="27">
        <v>0</v>
      </c>
      <c r="DT96" s="27">
        <v>0</v>
      </c>
      <c r="DU96" s="27">
        <v>0</v>
      </c>
      <c r="DV96" s="27">
        <v>0</v>
      </c>
      <c r="DW96" s="27">
        <v>0</v>
      </c>
      <c r="DX96" s="27">
        <v>0</v>
      </c>
      <c r="DY96" s="224">
        <v>0</v>
      </c>
      <c r="DZ96" s="27">
        <v>0</v>
      </c>
      <c r="EA96" s="27"/>
      <c r="EE96" s="113"/>
      <c r="EF96" s="113"/>
      <c r="EG96" s="113"/>
      <c r="EH96" s="113"/>
      <c r="EI96" s="113"/>
      <c r="EJ96" s="113"/>
      <c r="EK96" s="113"/>
      <c r="EL96" s="113"/>
      <c r="EM96" s="113"/>
      <c r="EN96" s="113"/>
      <c r="EO96" s="113"/>
      <c r="EP96" s="113"/>
      <c r="EQ96" s="113"/>
      <c r="ER96" s="113"/>
      <c r="ES96" s="113"/>
      <c r="ET96" s="113"/>
      <c r="EU96" s="113"/>
      <c r="EV96" s="113"/>
    </row>
    <row r="97" spans="1:152" ht="20.100000000000001" customHeight="1" x14ac:dyDescent="0.25">
      <c r="A97" s="269"/>
      <c r="B97" s="206" t="s">
        <v>119</v>
      </c>
      <c r="C97" s="207" t="s">
        <v>123</v>
      </c>
      <c r="D97" s="219">
        <v>0</v>
      </c>
      <c r="E97" s="219">
        <v>0</v>
      </c>
      <c r="F97" s="219">
        <v>0</v>
      </c>
      <c r="G97" s="219">
        <v>0</v>
      </c>
      <c r="H97" s="219">
        <v>0</v>
      </c>
      <c r="I97" s="219">
        <v>0</v>
      </c>
      <c r="J97" s="219">
        <v>0</v>
      </c>
      <c r="K97" s="219">
        <v>0</v>
      </c>
      <c r="L97" s="219">
        <v>0</v>
      </c>
      <c r="M97" s="219">
        <v>0</v>
      </c>
      <c r="N97" s="219">
        <v>0</v>
      </c>
      <c r="O97" s="219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  <c r="U97" s="27">
        <v>0</v>
      </c>
      <c r="V97" s="27">
        <v>0</v>
      </c>
      <c r="W97" s="27">
        <v>0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27">
        <v>0</v>
      </c>
      <c r="AD97" s="27">
        <v>0</v>
      </c>
      <c r="AE97" s="27">
        <v>0</v>
      </c>
      <c r="AF97" s="27">
        <v>0</v>
      </c>
      <c r="AG97" s="27">
        <v>0</v>
      </c>
      <c r="AH97" s="27">
        <v>0</v>
      </c>
      <c r="AI97" s="27">
        <v>0</v>
      </c>
      <c r="AJ97" s="27">
        <v>0</v>
      </c>
      <c r="AK97" s="27">
        <v>0</v>
      </c>
      <c r="AL97" s="27">
        <v>0</v>
      </c>
      <c r="AM97" s="27">
        <v>0</v>
      </c>
      <c r="AN97" s="246">
        <v>0</v>
      </c>
      <c r="AO97" s="119">
        <v>0</v>
      </c>
      <c r="AP97" s="119">
        <v>0</v>
      </c>
      <c r="AQ97" s="119">
        <v>0</v>
      </c>
      <c r="AR97" s="119">
        <v>0</v>
      </c>
      <c r="AS97" s="119">
        <v>0</v>
      </c>
      <c r="AT97" s="119">
        <v>0</v>
      </c>
      <c r="AU97" s="119">
        <v>0</v>
      </c>
      <c r="AV97" s="119">
        <v>0</v>
      </c>
      <c r="AW97" s="119">
        <v>0</v>
      </c>
      <c r="AX97" s="119">
        <v>0</v>
      </c>
      <c r="AY97" s="287">
        <v>0</v>
      </c>
      <c r="AZ97" s="224">
        <v>0</v>
      </c>
      <c r="BA97" s="27">
        <v>0</v>
      </c>
      <c r="BB97" s="27">
        <v>0</v>
      </c>
      <c r="BC97" s="27">
        <v>0</v>
      </c>
      <c r="BD97" s="27">
        <v>0</v>
      </c>
      <c r="BE97" s="27">
        <v>0</v>
      </c>
      <c r="BF97" s="27">
        <v>0</v>
      </c>
      <c r="BG97" s="27">
        <v>0</v>
      </c>
      <c r="BH97" s="27">
        <v>0</v>
      </c>
      <c r="BI97" s="27">
        <v>0</v>
      </c>
      <c r="BJ97" s="27">
        <v>0</v>
      </c>
      <c r="BK97" s="64">
        <v>0</v>
      </c>
      <c r="BL97" s="214">
        <f t="shared" si="11"/>
        <v>0</v>
      </c>
      <c r="BM97" s="27">
        <v>0</v>
      </c>
      <c r="BN97" s="27">
        <v>0</v>
      </c>
      <c r="BO97" s="27">
        <v>0</v>
      </c>
      <c r="BP97" s="27">
        <v>0</v>
      </c>
      <c r="BQ97" s="27">
        <v>0</v>
      </c>
      <c r="BR97" s="27">
        <v>0</v>
      </c>
      <c r="BS97" s="27">
        <v>0</v>
      </c>
      <c r="BT97" s="27">
        <v>0</v>
      </c>
      <c r="BU97" s="27">
        <v>0</v>
      </c>
      <c r="BV97" s="27">
        <v>0</v>
      </c>
      <c r="BW97" s="27">
        <v>0</v>
      </c>
      <c r="BX97" s="27">
        <v>0</v>
      </c>
      <c r="BY97" s="214">
        <f t="shared" si="12"/>
        <v>0</v>
      </c>
      <c r="BZ97" s="224">
        <v>0</v>
      </c>
      <c r="CA97" s="27">
        <v>0</v>
      </c>
      <c r="CB97" s="27">
        <v>0</v>
      </c>
      <c r="CC97" s="27">
        <v>0</v>
      </c>
      <c r="CD97" s="27">
        <v>0</v>
      </c>
      <c r="CE97" s="27">
        <v>0</v>
      </c>
      <c r="CF97" s="27">
        <v>0</v>
      </c>
      <c r="CG97" s="27">
        <v>0</v>
      </c>
      <c r="CH97" s="27">
        <v>0</v>
      </c>
      <c r="CI97" s="27">
        <v>0</v>
      </c>
      <c r="CJ97" s="27">
        <v>0</v>
      </c>
      <c r="CK97" s="27">
        <v>0</v>
      </c>
      <c r="CL97" s="214">
        <f t="shared" si="13"/>
        <v>0</v>
      </c>
      <c r="CM97" s="27">
        <v>0</v>
      </c>
      <c r="CN97" s="27">
        <v>3.9696201537999993</v>
      </c>
      <c r="CO97" s="27">
        <v>59.033779048999996</v>
      </c>
      <c r="CP97" s="27">
        <v>35.693414313199995</v>
      </c>
      <c r="CQ97" s="27">
        <v>20.779480430800003</v>
      </c>
      <c r="CR97" s="27">
        <v>239.79217300359997</v>
      </c>
      <c r="CS97" s="27">
        <v>92.469136691399996</v>
      </c>
      <c r="CT97" s="27">
        <v>5.3505389770000003</v>
      </c>
      <c r="CU97" s="27">
        <v>0</v>
      </c>
      <c r="CV97" s="27">
        <v>0</v>
      </c>
      <c r="CW97" s="27">
        <v>0</v>
      </c>
      <c r="CX97" s="27">
        <v>0</v>
      </c>
      <c r="CY97" s="214">
        <f t="shared" si="16"/>
        <v>457.08814261879996</v>
      </c>
      <c r="CZ97" s="27">
        <v>0</v>
      </c>
      <c r="DA97" s="27">
        <v>0</v>
      </c>
      <c r="DB97" s="27">
        <v>0</v>
      </c>
      <c r="DC97" s="27">
        <v>0</v>
      </c>
      <c r="DD97" s="27">
        <v>0</v>
      </c>
      <c r="DE97" s="27">
        <v>0</v>
      </c>
      <c r="DF97" s="27">
        <v>0</v>
      </c>
      <c r="DG97" s="27">
        <v>0</v>
      </c>
      <c r="DH97" s="27">
        <v>0</v>
      </c>
      <c r="DI97" s="27">
        <v>0</v>
      </c>
      <c r="DJ97" s="27">
        <v>0</v>
      </c>
      <c r="DK97" s="27">
        <v>0</v>
      </c>
      <c r="DL97" s="214">
        <f t="shared" si="15"/>
        <v>0</v>
      </c>
      <c r="DM97" s="27">
        <v>0</v>
      </c>
      <c r="DN97" s="27">
        <v>0</v>
      </c>
      <c r="DO97" s="27">
        <v>0</v>
      </c>
      <c r="DP97" s="27">
        <v>0</v>
      </c>
      <c r="DQ97" s="27">
        <v>0</v>
      </c>
      <c r="DR97" s="27">
        <v>0</v>
      </c>
      <c r="DS97" s="27">
        <v>0</v>
      </c>
      <c r="DT97" s="27">
        <v>0</v>
      </c>
      <c r="DU97" s="27">
        <v>0</v>
      </c>
      <c r="DV97" s="27">
        <v>0</v>
      </c>
      <c r="DW97" s="27">
        <v>0</v>
      </c>
      <c r="DX97" s="27">
        <v>0</v>
      </c>
      <c r="DY97" s="224">
        <v>0</v>
      </c>
      <c r="DZ97" s="27">
        <v>0</v>
      </c>
      <c r="EA97" s="27"/>
      <c r="EE97" s="113"/>
      <c r="EF97" s="113"/>
      <c r="EG97" s="113"/>
      <c r="EH97" s="113"/>
      <c r="EI97" s="113"/>
      <c r="EJ97" s="113"/>
      <c r="EK97" s="113"/>
      <c r="EL97" s="113"/>
      <c r="EM97" s="113"/>
      <c r="EN97" s="113"/>
      <c r="EO97" s="113"/>
      <c r="EP97" s="113"/>
      <c r="EQ97" s="113"/>
      <c r="ER97" s="113"/>
      <c r="ES97" s="113"/>
      <c r="ET97" s="113"/>
      <c r="EU97" s="113"/>
      <c r="EV97" s="113"/>
    </row>
    <row r="98" spans="1:152" ht="20.100000000000001" customHeight="1" x14ac:dyDescent="0.25">
      <c r="A98" s="269"/>
      <c r="B98" s="206" t="s">
        <v>120</v>
      </c>
      <c r="C98" s="207" t="s">
        <v>124</v>
      </c>
      <c r="D98" s="219">
        <v>0</v>
      </c>
      <c r="E98" s="219">
        <v>0</v>
      </c>
      <c r="F98" s="219">
        <v>0</v>
      </c>
      <c r="G98" s="219">
        <v>0</v>
      </c>
      <c r="H98" s="219">
        <v>0</v>
      </c>
      <c r="I98" s="219">
        <v>0</v>
      </c>
      <c r="J98" s="219">
        <v>0</v>
      </c>
      <c r="K98" s="219">
        <v>0</v>
      </c>
      <c r="L98" s="219">
        <v>0</v>
      </c>
      <c r="M98" s="219">
        <v>0</v>
      </c>
      <c r="N98" s="219">
        <v>0</v>
      </c>
      <c r="O98" s="219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  <c r="U98" s="27">
        <v>0</v>
      </c>
      <c r="V98" s="27">
        <v>0</v>
      </c>
      <c r="W98" s="27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27">
        <v>0</v>
      </c>
      <c r="AE98" s="27">
        <v>0</v>
      </c>
      <c r="AF98" s="27">
        <v>0</v>
      </c>
      <c r="AG98" s="27">
        <v>0</v>
      </c>
      <c r="AH98" s="27">
        <v>0</v>
      </c>
      <c r="AI98" s="27">
        <v>0</v>
      </c>
      <c r="AJ98" s="27">
        <v>0</v>
      </c>
      <c r="AK98" s="27">
        <v>0</v>
      </c>
      <c r="AL98" s="27">
        <v>0</v>
      </c>
      <c r="AM98" s="27">
        <v>0</v>
      </c>
      <c r="AN98" s="246">
        <v>0</v>
      </c>
      <c r="AO98" s="119">
        <v>0</v>
      </c>
      <c r="AP98" s="119">
        <v>0</v>
      </c>
      <c r="AQ98" s="119">
        <v>0</v>
      </c>
      <c r="AR98" s="119">
        <v>0</v>
      </c>
      <c r="AS98" s="119">
        <v>0</v>
      </c>
      <c r="AT98" s="119">
        <v>0</v>
      </c>
      <c r="AU98" s="119">
        <v>0</v>
      </c>
      <c r="AV98" s="119">
        <v>0</v>
      </c>
      <c r="AW98" s="119">
        <v>0</v>
      </c>
      <c r="AX98" s="119">
        <v>0</v>
      </c>
      <c r="AY98" s="287">
        <v>0</v>
      </c>
      <c r="AZ98" s="224">
        <v>0</v>
      </c>
      <c r="BA98" s="27">
        <v>0</v>
      </c>
      <c r="BB98" s="27">
        <v>0</v>
      </c>
      <c r="BC98" s="27">
        <v>0</v>
      </c>
      <c r="BD98" s="27">
        <v>0</v>
      </c>
      <c r="BE98" s="27">
        <v>0</v>
      </c>
      <c r="BF98" s="27">
        <v>0</v>
      </c>
      <c r="BG98" s="27">
        <v>0</v>
      </c>
      <c r="BH98" s="27">
        <v>0</v>
      </c>
      <c r="BI98" s="27">
        <v>0</v>
      </c>
      <c r="BJ98" s="27">
        <v>0</v>
      </c>
      <c r="BK98" s="64">
        <v>0</v>
      </c>
      <c r="BL98" s="214">
        <f t="shared" si="11"/>
        <v>0</v>
      </c>
      <c r="BM98" s="27">
        <v>0</v>
      </c>
      <c r="BN98" s="27">
        <v>0</v>
      </c>
      <c r="BO98" s="27">
        <v>0</v>
      </c>
      <c r="BP98" s="27">
        <v>0</v>
      </c>
      <c r="BQ98" s="27">
        <v>0</v>
      </c>
      <c r="BR98" s="27">
        <v>0</v>
      </c>
      <c r="BS98" s="27">
        <v>0</v>
      </c>
      <c r="BT98" s="27">
        <v>0</v>
      </c>
      <c r="BU98" s="27">
        <v>0</v>
      </c>
      <c r="BV98" s="27">
        <v>0</v>
      </c>
      <c r="BW98" s="27">
        <v>0</v>
      </c>
      <c r="BX98" s="27">
        <v>0</v>
      </c>
      <c r="BY98" s="214">
        <f t="shared" si="12"/>
        <v>0</v>
      </c>
      <c r="BZ98" s="224">
        <v>0</v>
      </c>
      <c r="CA98" s="27">
        <v>0</v>
      </c>
      <c r="CB98" s="27">
        <v>0</v>
      </c>
      <c r="CC98" s="27">
        <v>0</v>
      </c>
      <c r="CD98" s="27">
        <v>0</v>
      </c>
      <c r="CE98" s="27">
        <v>0</v>
      </c>
      <c r="CF98" s="27">
        <v>0</v>
      </c>
      <c r="CG98" s="27">
        <v>0</v>
      </c>
      <c r="CH98" s="27">
        <v>0</v>
      </c>
      <c r="CI98" s="27">
        <v>0</v>
      </c>
      <c r="CJ98" s="27">
        <v>0</v>
      </c>
      <c r="CK98" s="27">
        <v>0</v>
      </c>
      <c r="CL98" s="214">
        <f t="shared" si="13"/>
        <v>0</v>
      </c>
      <c r="CM98" s="27">
        <v>0</v>
      </c>
      <c r="CN98" s="27">
        <v>34.299999999999997</v>
      </c>
      <c r="CO98" s="27">
        <v>59.033779048999996</v>
      </c>
      <c r="CP98" s="27">
        <v>96.140146053000009</v>
      </c>
      <c r="CQ98" s="27">
        <v>6.8599999999999998E-3</v>
      </c>
      <c r="CR98" s="27">
        <v>19.615050928199999</v>
      </c>
      <c r="CS98" s="27">
        <v>6.1863058795999999</v>
      </c>
      <c r="CT98" s="27">
        <v>0.54879999999999995</v>
      </c>
      <c r="CU98" s="27">
        <v>0</v>
      </c>
      <c r="CV98" s="27">
        <v>0</v>
      </c>
      <c r="CW98" s="27">
        <v>0</v>
      </c>
      <c r="CX98" s="27">
        <v>0</v>
      </c>
      <c r="CY98" s="214">
        <f t="shared" si="16"/>
        <v>215.8309419098</v>
      </c>
      <c r="CZ98" s="27">
        <v>0</v>
      </c>
      <c r="DA98" s="27">
        <v>0</v>
      </c>
      <c r="DB98" s="27">
        <v>0</v>
      </c>
      <c r="DC98" s="27">
        <v>0</v>
      </c>
      <c r="DD98" s="27">
        <v>0</v>
      </c>
      <c r="DE98" s="27">
        <v>0</v>
      </c>
      <c r="DF98" s="27">
        <v>0</v>
      </c>
      <c r="DG98" s="27">
        <v>0</v>
      </c>
      <c r="DH98" s="27">
        <v>0</v>
      </c>
      <c r="DI98" s="27">
        <v>0</v>
      </c>
      <c r="DJ98" s="27">
        <v>0</v>
      </c>
      <c r="DK98" s="27">
        <v>0</v>
      </c>
      <c r="DL98" s="214">
        <f t="shared" si="15"/>
        <v>0</v>
      </c>
      <c r="DM98" s="27">
        <v>0</v>
      </c>
      <c r="DN98" s="27">
        <v>0</v>
      </c>
      <c r="DO98" s="27">
        <v>0</v>
      </c>
      <c r="DP98" s="27">
        <v>0</v>
      </c>
      <c r="DQ98" s="27">
        <v>0</v>
      </c>
      <c r="DR98" s="27">
        <v>0</v>
      </c>
      <c r="DS98" s="27">
        <v>0</v>
      </c>
      <c r="DT98" s="27">
        <v>0</v>
      </c>
      <c r="DU98" s="27">
        <v>0</v>
      </c>
      <c r="DV98" s="27">
        <v>0</v>
      </c>
      <c r="DW98" s="27">
        <v>0</v>
      </c>
      <c r="DX98" s="27">
        <v>0</v>
      </c>
      <c r="DY98" s="224">
        <v>0</v>
      </c>
      <c r="DZ98" s="27">
        <v>0</v>
      </c>
      <c r="EA98" s="27"/>
      <c r="EE98" s="113"/>
      <c r="EF98" s="113"/>
      <c r="EG98" s="113"/>
      <c r="EH98" s="113"/>
      <c r="EI98" s="113"/>
      <c r="EJ98" s="113"/>
      <c r="EK98" s="113"/>
      <c r="EL98" s="113"/>
      <c r="EM98" s="113"/>
      <c r="EN98" s="113"/>
      <c r="EO98" s="113"/>
      <c r="EP98" s="113"/>
      <c r="EQ98" s="113"/>
      <c r="ER98" s="113"/>
      <c r="ES98" s="113"/>
      <c r="ET98" s="113"/>
      <c r="EU98" s="113"/>
      <c r="EV98" s="113"/>
    </row>
    <row r="99" spans="1:152" ht="20.100000000000001" customHeight="1" x14ac:dyDescent="0.25">
      <c r="A99" s="269"/>
      <c r="B99" s="206" t="s">
        <v>121</v>
      </c>
      <c r="C99" s="207" t="s">
        <v>125</v>
      </c>
      <c r="D99" s="219">
        <v>0</v>
      </c>
      <c r="E99" s="219">
        <v>0</v>
      </c>
      <c r="F99" s="219">
        <v>0</v>
      </c>
      <c r="G99" s="219">
        <v>0</v>
      </c>
      <c r="H99" s="219">
        <v>0</v>
      </c>
      <c r="I99" s="219">
        <v>0</v>
      </c>
      <c r="J99" s="219">
        <v>0</v>
      </c>
      <c r="K99" s="219">
        <v>0</v>
      </c>
      <c r="L99" s="219">
        <v>0</v>
      </c>
      <c r="M99" s="219">
        <v>0</v>
      </c>
      <c r="N99" s="219">
        <v>0</v>
      </c>
      <c r="O99" s="219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  <c r="U99" s="27">
        <v>0</v>
      </c>
      <c r="V99" s="27">
        <v>0</v>
      </c>
      <c r="W99" s="27">
        <v>0</v>
      </c>
      <c r="X99" s="27">
        <v>0</v>
      </c>
      <c r="Y99" s="27">
        <v>0</v>
      </c>
      <c r="Z99" s="27">
        <v>0</v>
      </c>
      <c r="AA99" s="27">
        <v>0</v>
      </c>
      <c r="AB99" s="27">
        <v>0</v>
      </c>
      <c r="AC99" s="27">
        <v>0</v>
      </c>
      <c r="AD99" s="27">
        <v>0</v>
      </c>
      <c r="AE99" s="27">
        <v>0</v>
      </c>
      <c r="AF99" s="27">
        <v>0</v>
      </c>
      <c r="AG99" s="27">
        <v>0</v>
      </c>
      <c r="AH99" s="27">
        <v>0</v>
      </c>
      <c r="AI99" s="27">
        <v>0</v>
      </c>
      <c r="AJ99" s="27">
        <v>0</v>
      </c>
      <c r="AK99" s="27">
        <v>0</v>
      </c>
      <c r="AL99" s="27">
        <v>0</v>
      </c>
      <c r="AM99" s="27">
        <v>0</v>
      </c>
      <c r="AN99" s="246">
        <v>0</v>
      </c>
      <c r="AO99" s="119">
        <v>0</v>
      </c>
      <c r="AP99" s="119">
        <v>0</v>
      </c>
      <c r="AQ99" s="119">
        <v>0</v>
      </c>
      <c r="AR99" s="119">
        <v>0</v>
      </c>
      <c r="AS99" s="119">
        <v>0</v>
      </c>
      <c r="AT99" s="119">
        <v>0</v>
      </c>
      <c r="AU99" s="119">
        <v>0</v>
      </c>
      <c r="AV99" s="119">
        <v>0</v>
      </c>
      <c r="AW99" s="119">
        <v>0</v>
      </c>
      <c r="AX99" s="119">
        <v>0</v>
      </c>
      <c r="AY99" s="287">
        <v>0</v>
      </c>
      <c r="AZ99" s="224">
        <v>0</v>
      </c>
      <c r="BA99" s="27">
        <v>0</v>
      </c>
      <c r="BB99" s="27">
        <v>0</v>
      </c>
      <c r="BC99" s="27">
        <v>0</v>
      </c>
      <c r="BD99" s="27">
        <v>0</v>
      </c>
      <c r="BE99" s="27">
        <v>0</v>
      </c>
      <c r="BF99" s="27">
        <v>0</v>
      </c>
      <c r="BG99" s="27">
        <v>0</v>
      </c>
      <c r="BH99" s="27">
        <v>0</v>
      </c>
      <c r="BI99" s="27">
        <v>0</v>
      </c>
      <c r="BJ99" s="27">
        <v>0</v>
      </c>
      <c r="BK99" s="64">
        <v>0</v>
      </c>
      <c r="BL99" s="214">
        <f t="shared" si="11"/>
        <v>0</v>
      </c>
      <c r="BM99" s="27">
        <v>0</v>
      </c>
      <c r="BN99" s="27">
        <v>0</v>
      </c>
      <c r="BO99" s="27">
        <v>0</v>
      </c>
      <c r="BP99" s="27">
        <v>0</v>
      </c>
      <c r="BQ99" s="27">
        <v>0</v>
      </c>
      <c r="BR99" s="27">
        <v>0</v>
      </c>
      <c r="BS99" s="27">
        <v>0</v>
      </c>
      <c r="BT99" s="27">
        <v>0</v>
      </c>
      <c r="BU99" s="27">
        <v>0</v>
      </c>
      <c r="BV99" s="27">
        <v>0</v>
      </c>
      <c r="BW99" s="27">
        <v>0</v>
      </c>
      <c r="BX99" s="27">
        <v>0</v>
      </c>
      <c r="BY99" s="214">
        <f t="shared" si="12"/>
        <v>0</v>
      </c>
      <c r="BZ99" s="224">
        <v>0</v>
      </c>
      <c r="CA99" s="27">
        <v>0</v>
      </c>
      <c r="CB99" s="27">
        <v>0</v>
      </c>
      <c r="CC99" s="27">
        <v>0</v>
      </c>
      <c r="CD99" s="27">
        <v>0</v>
      </c>
      <c r="CE99" s="27">
        <v>0</v>
      </c>
      <c r="CF99" s="27">
        <v>0</v>
      </c>
      <c r="CG99" s="27">
        <v>0</v>
      </c>
      <c r="CH99" s="27">
        <v>0</v>
      </c>
      <c r="CI99" s="27">
        <v>0</v>
      </c>
      <c r="CJ99" s="27">
        <v>0</v>
      </c>
      <c r="CK99" s="27">
        <v>0</v>
      </c>
      <c r="CL99" s="214">
        <f t="shared" si="13"/>
        <v>0</v>
      </c>
      <c r="CM99" s="27">
        <v>0</v>
      </c>
      <c r="CN99" s="27">
        <v>3.8180501688000001</v>
      </c>
      <c r="CO99" s="27">
        <v>0</v>
      </c>
      <c r="CP99" s="27">
        <v>35.676513194000009</v>
      </c>
      <c r="CQ99" s="27">
        <v>20.098063665400002</v>
      </c>
      <c r="CR99" s="27">
        <v>20.424995418800002</v>
      </c>
      <c r="CS99" s="27">
        <v>1.0975999999999999</v>
      </c>
      <c r="CT99" s="27">
        <v>0</v>
      </c>
      <c r="CU99" s="27">
        <v>0</v>
      </c>
      <c r="CV99" s="27">
        <v>0</v>
      </c>
      <c r="CW99" s="27">
        <v>0</v>
      </c>
      <c r="CX99" s="27">
        <v>0</v>
      </c>
      <c r="CY99" s="214">
        <f t="shared" si="16"/>
        <v>81.115222447000008</v>
      </c>
      <c r="CZ99" s="27">
        <v>0</v>
      </c>
      <c r="DA99" s="27">
        <v>0</v>
      </c>
      <c r="DB99" s="27">
        <v>0</v>
      </c>
      <c r="DC99" s="27">
        <v>0</v>
      </c>
      <c r="DD99" s="27">
        <v>0</v>
      </c>
      <c r="DE99" s="27">
        <v>0</v>
      </c>
      <c r="DF99" s="27">
        <v>0</v>
      </c>
      <c r="DG99" s="27">
        <v>0</v>
      </c>
      <c r="DH99" s="27">
        <v>0</v>
      </c>
      <c r="DI99" s="27">
        <v>0</v>
      </c>
      <c r="DJ99" s="27">
        <v>0</v>
      </c>
      <c r="DK99" s="27">
        <v>0</v>
      </c>
      <c r="DL99" s="214">
        <f t="shared" si="15"/>
        <v>0</v>
      </c>
      <c r="DM99" s="27">
        <v>0</v>
      </c>
      <c r="DN99" s="27">
        <v>0</v>
      </c>
      <c r="DO99" s="27">
        <v>0</v>
      </c>
      <c r="DP99" s="27">
        <v>0</v>
      </c>
      <c r="DQ99" s="27">
        <v>0</v>
      </c>
      <c r="DR99" s="27">
        <v>0</v>
      </c>
      <c r="DS99" s="27">
        <v>0</v>
      </c>
      <c r="DT99" s="27">
        <v>0</v>
      </c>
      <c r="DU99" s="27">
        <v>0</v>
      </c>
      <c r="DV99" s="27">
        <v>0</v>
      </c>
      <c r="DW99" s="27">
        <v>0</v>
      </c>
      <c r="DX99" s="27">
        <v>0</v>
      </c>
      <c r="DY99" s="224">
        <v>0</v>
      </c>
      <c r="DZ99" s="27">
        <v>0</v>
      </c>
      <c r="EA99" s="27"/>
      <c r="EE99" s="113"/>
      <c r="EF99" s="113"/>
      <c r="EG99" s="113"/>
      <c r="EH99" s="113"/>
      <c r="EI99" s="113"/>
      <c r="EJ99" s="113"/>
      <c r="EK99" s="113"/>
      <c r="EL99" s="113"/>
      <c r="EM99" s="113"/>
      <c r="EN99" s="113"/>
      <c r="EO99" s="113"/>
      <c r="EP99" s="113"/>
      <c r="EQ99" s="113"/>
      <c r="ER99" s="113"/>
      <c r="ES99" s="113"/>
      <c r="ET99" s="113"/>
      <c r="EU99" s="113"/>
      <c r="EV99" s="113"/>
    </row>
    <row r="100" spans="1:152" ht="20.100000000000001" customHeight="1" x14ac:dyDescent="0.25">
      <c r="A100" s="269"/>
      <c r="B100" s="206" t="s">
        <v>114</v>
      </c>
      <c r="C100" s="207" t="s">
        <v>115</v>
      </c>
      <c r="D100" s="219">
        <v>0</v>
      </c>
      <c r="E100" s="219">
        <v>0</v>
      </c>
      <c r="F100" s="219">
        <v>0</v>
      </c>
      <c r="G100" s="219">
        <v>0</v>
      </c>
      <c r="H100" s="219">
        <v>0</v>
      </c>
      <c r="I100" s="219">
        <v>0</v>
      </c>
      <c r="J100" s="219">
        <v>0</v>
      </c>
      <c r="K100" s="219">
        <v>0</v>
      </c>
      <c r="L100" s="219">
        <v>0</v>
      </c>
      <c r="M100" s="219">
        <v>0</v>
      </c>
      <c r="N100" s="219">
        <v>0</v>
      </c>
      <c r="O100" s="219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  <c r="U100" s="27">
        <v>0</v>
      </c>
      <c r="V100" s="27">
        <v>0</v>
      </c>
      <c r="W100" s="27">
        <v>0</v>
      </c>
      <c r="X100" s="27">
        <v>0</v>
      </c>
      <c r="Y100" s="27">
        <v>0</v>
      </c>
      <c r="Z100" s="27">
        <v>0</v>
      </c>
      <c r="AA100" s="244">
        <v>0</v>
      </c>
      <c r="AB100" s="27">
        <v>0</v>
      </c>
      <c r="AC100" s="27">
        <v>0</v>
      </c>
      <c r="AD100" s="27">
        <v>0</v>
      </c>
      <c r="AE100" s="27">
        <v>0</v>
      </c>
      <c r="AF100" s="27">
        <v>0</v>
      </c>
      <c r="AG100" s="27">
        <v>0</v>
      </c>
      <c r="AH100" s="27">
        <v>0</v>
      </c>
      <c r="AI100" s="27">
        <v>0</v>
      </c>
      <c r="AJ100" s="27">
        <v>0</v>
      </c>
      <c r="AK100" s="27">
        <v>0</v>
      </c>
      <c r="AL100" s="27">
        <v>0</v>
      </c>
      <c r="AM100" s="27">
        <v>0</v>
      </c>
      <c r="AN100" s="246">
        <v>0</v>
      </c>
      <c r="AO100" s="27">
        <v>0</v>
      </c>
      <c r="AP100" s="27">
        <v>0</v>
      </c>
      <c r="AQ100" s="27">
        <v>0</v>
      </c>
      <c r="AR100" s="27">
        <v>0</v>
      </c>
      <c r="AS100" s="27">
        <v>0</v>
      </c>
      <c r="AT100" s="27">
        <v>0</v>
      </c>
      <c r="AU100" s="27">
        <v>0</v>
      </c>
      <c r="AV100" s="27">
        <v>0</v>
      </c>
      <c r="AW100" s="27">
        <v>0</v>
      </c>
      <c r="AX100" s="27">
        <v>0</v>
      </c>
      <c r="AY100" s="27">
        <v>0</v>
      </c>
      <c r="AZ100" s="224">
        <v>0</v>
      </c>
      <c r="BA100" s="27">
        <v>0</v>
      </c>
      <c r="BB100" s="27">
        <v>0</v>
      </c>
      <c r="BC100" s="27">
        <v>0</v>
      </c>
      <c r="BD100" s="27">
        <v>0</v>
      </c>
      <c r="BE100" s="27">
        <v>0</v>
      </c>
      <c r="BF100" s="27">
        <v>0</v>
      </c>
      <c r="BG100" s="27">
        <v>0</v>
      </c>
      <c r="BH100" s="27">
        <v>0</v>
      </c>
      <c r="BI100" s="27">
        <v>0</v>
      </c>
      <c r="BJ100" s="27">
        <v>0</v>
      </c>
      <c r="BK100" s="27">
        <v>0</v>
      </c>
      <c r="BL100" s="214">
        <f t="shared" si="11"/>
        <v>0</v>
      </c>
      <c r="BM100" s="27">
        <v>0</v>
      </c>
      <c r="BN100" s="27">
        <v>0</v>
      </c>
      <c r="BO100" s="27">
        <v>0</v>
      </c>
      <c r="BP100" s="27">
        <v>0</v>
      </c>
      <c r="BQ100" s="27">
        <v>0</v>
      </c>
      <c r="BR100" s="27">
        <v>0</v>
      </c>
      <c r="BS100" s="27">
        <v>0</v>
      </c>
      <c r="BT100" s="27">
        <v>0</v>
      </c>
      <c r="BU100" s="27">
        <v>0</v>
      </c>
      <c r="BV100" s="27">
        <v>0</v>
      </c>
      <c r="BW100" s="27">
        <v>0</v>
      </c>
      <c r="BX100" s="27">
        <v>0</v>
      </c>
      <c r="BY100" s="214">
        <f t="shared" si="12"/>
        <v>0</v>
      </c>
      <c r="BZ100" s="224">
        <v>0</v>
      </c>
      <c r="CA100" s="27">
        <v>0</v>
      </c>
      <c r="CB100" s="27">
        <v>0</v>
      </c>
      <c r="CC100" s="27">
        <v>0</v>
      </c>
      <c r="CD100" s="27">
        <v>0</v>
      </c>
      <c r="CE100" s="27">
        <v>0</v>
      </c>
      <c r="CF100" s="27">
        <v>0</v>
      </c>
      <c r="CG100" s="27">
        <v>0</v>
      </c>
      <c r="CH100" s="27">
        <v>0</v>
      </c>
      <c r="CI100" s="27">
        <v>0</v>
      </c>
      <c r="CJ100" s="27">
        <v>0</v>
      </c>
      <c r="CK100" s="27">
        <v>0</v>
      </c>
      <c r="CL100" s="214">
        <f t="shared" si="13"/>
        <v>0</v>
      </c>
      <c r="CM100" s="27">
        <v>6.8599999999999998E-4</v>
      </c>
      <c r="CN100" s="27">
        <v>34.299999999999997</v>
      </c>
      <c r="CO100" s="27">
        <v>0.62925654959999999</v>
      </c>
      <c r="CP100" s="27">
        <v>96.488683101999996</v>
      </c>
      <c r="CQ100" s="27">
        <v>25.542293847000003</v>
      </c>
      <c r="CR100" s="27">
        <v>2.2811214313999999</v>
      </c>
      <c r="CS100" s="27">
        <v>0</v>
      </c>
      <c r="CT100" s="27">
        <v>0.25825787119999999</v>
      </c>
      <c r="CU100" s="27">
        <v>0</v>
      </c>
      <c r="CV100" s="27">
        <v>0</v>
      </c>
      <c r="CW100" s="27">
        <v>0</v>
      </c>
      <c r="CX100" s="27">
        <v>0</v>
      </c>
      <c r="CY100" s="214">
        <f t="shared" si="16"/>
        <v>159.50029880119999</v>
      </c>
      <c r="CZ100" s="27">
        <v>0</v>
      </c>
      <c r="DA100" s="27">
        <v>0</v>
      </c>
      <c r="DB100" s="27">
        <v>0</v>
      </c>
      <c r="DC100" s="27">
        <v>0</v>
      </c>
      <c r="DD100" s="27">
        <v>0</v>
      </c>
      <c r="DE100" s="27">
        <v>0</v>
      </c>
      <c r="DF100" s="27">
        <v>0</v>
      </c>
      <c r="DG100" s="27">
        <v>0</v>
      </c>
      <c r="DH100" s="27">
        <v>0</v>
      </c>
      <c r="DI100" s="27">
        <v>0</v>
      </c>
      <c r="DJ100" s="27">
        <v>0</v>
      </c>
      <c r="DK100" s="27">
        <v>0</v>
      </c>
      <c r="DL100" s="214">
        <f t="shared" si="15"/>
        <v>0</v>
      </c>
      <c r="DM100" s="27">
        <v>0</v>
      </c>
      <c r="DN100" s="27">
        <v>0</v>
      </c>
      <c r="DO100" s="27">
        <v>0</v>
      </c>
      <c r="DP100" s="27">
        <v>0</v>
      </c>
      <c r="DQ100" s="27">
        <v>0</v>
      </c>
      <c r="DR100" s="27">
        <v>0</v>
      </c>
      <c r="DS100" s="27">
        <v>0</v>
      </c>
      <c r="DT100" s="27">
        <v>0</v>
      </c>
      <c r="DU100" s="27">
        <v>0</v>
      </c>
      <c r="DV100" s="27">
        <v>0</v>
      </c>
      <c r="DW100" s="27">
        <v>0</v>
      </c>
      <c r="DX100" s="27">
        <v>0</v>
      </c>
      <c r="DY100" s="224">
        <v>0</v>
      </c>
      <c r="DZ100" s="27">
        <v>0</v>
      </c>
      <c r="EA100" s="27"/>
      <c r="EE100" s="113"/>
      <c r="EF100" s="113"/>
      <c r="EG100" s="113"/>
      <c r="EH100" s="113"/>
      <c r="EI100" s="113"/>
      <c r="EJ100" s="113"/>
      <c r="EK100" s="113"/>
      <c r="EL100" s="113"/>
      <c r="EM100" s="113"/>
      <c r="EN100" s="113"/>
      <c r="EO100" s="113"/>
      <c r="EP100" s="113"/>
      <c r="EQ100" s="113"/>
      <c r="ER100" s="113"/>
      <c r="ES100" s="113"/>
      <c r="ET100" s="113"/>
      <c r="EU100" s="113"/>
      <c r="EV100" s="113"/>
    </row>
    <row r="101" spans="1:152" ht="20.100000000000001" customHeight="1" x14ac:dyDescent="0.25">
      <c r="A101" s="269"/>
      <c r="B101" s="206" t="s">
        <v>79</v>
      </c>
      <c r="C101" s="207" t="s">
        <v>86</v>
      </c>
      <c r="D101" s="219">
        <v>0</v>
      </c>
      <c r="E101" s="219">
        <v>0</v>
      </c>
      <c r="F101" s="219">
        <v>0</v>
      </c>
      <c r="G101" s="219">
        <v>0</v>
      </c>
      <c r="H101" s="219">
        <v>0</v>
      </c>
      <c r="I101" s="219">
        <v>0</v>
      </c>
      <c r="J101" s="219">
        <v>0</v>
      </c>
      <c r="K101" s="219">
        <v>0</v>
      </c>
      <c r="L101" s="219">
        <v>0</v>
      </c>
      <c r="M101" s="219">
        <v>0</v>
      </c>
      <c r="N101" s="219">
        <v>0</v>
      </c>
      <c r="O101" s="219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  <c r="U101" s="27">
        <v>0</v>
      </c>
      <c r="V101" s="27">
        <v>0</v>
      </c>
      <c r="W101" s="27">
        <v>0</v>
      </c>
      <c r="X101" s="27">
        <v>0</v>
      </c>
      <c r="Y101" s="27">
        <v>0</v>
      </c>
      <c r="Z101" s="27">
        <v>0</v>
      </c>
      <c r="AA101" s="244">
        <v>0</v>
      </c>
      <c r="AB101" s="27">
        <v>0</v>
      </c>
      <c r="AC101" s="27">
        <v>0</v>
      </c>
      <c r="AD101" s="27">
        <v>0</v>
      </c>
      <c r="AE101" s="27">
        <v>0</v>
      </c>
      <c r="AF101" s="27">
        <v>0</v>
      </c>
      <c r="AG101" s="27">
        <v>0</v>
      </c>
      <c r="AH101" s="27">
        <v>0</v>
      </c>
      <c r="AI101" s="27">
        <v>0</v>
      </c>
      <c r="AJ101" s="27">
        <v>0</v>
      </c>
      <c r="AK101" s="27">
        <v>0</v>
      </c>
      <c r="AL101" s="27">
        <v>0</v>
      </c>
      <c r="AM101" s="27">
        <v>0</v>
      </c>
      <c r="AN101" s="246">
        <v>0</v>
      </c>
      <c r="AO101" s="27">
        <v>0</v>
      </c>
      <c r="AP101" s="27">
        <v>0</v>
      </c>
      <c r="AQ101" s="27">
        <v>0</v>
      </c>
      <c r="AR101" s="27">
        <v>0</v>
      </c>
      <c r="AS101" s="27">
        <v>0</v>
      </c>
      <c r="AT101" s="27">
        <v>0</v>
      </c>
      <c r="AU101" s="27">
        <v>0</v>
      </c>
      <c r="AV101" s="27">
        <v>0</v>
      </c>
      <c r="AW101" s="27">
        <v>0</v>
      </c>
      <c r="AX101" s="27">
        <v>0</v>
      </c>
      <c r="AY101" s="27">
        <v>0</v>
      </c>
      <c r="AZ101" s="224">
        <v>0</v>
      </c>
      <c r="BA101" s="27">
        <v>0</v>
      </c>
      <c r="BB101" s="27">
        <v>0</v>
      </c>
      <c r="BC101" s="27">
        <v>0</v>
      </c>
      <c r="BD101" s="27">
        <v>0</v>
      </c>
      <c r="BE101" s="27">
        <v>0</v>
      </c>
      <c r="BF101" s="27">
        <v>0</v>
      </c>
      <c r="BG101" s="27">
        <v>0</v>
      </c>
      <c r="BH101" s="27">
        <v>0</v>
      </c>
      <c r="BI101" s="27">
        <v>0</v>
      </c>
      <c r="BJ101" s="27">
        <v>0</v>
      </c>
      <c r="BK101" s="27">
        <v>0</v>
      </c>
      <c r="BL101" s="214">
        <f t="shared" si="11"/>
        <v>0</v>
      </c>
      <c r="BM101" s="27">
        <v>0</v>
      </c>
      <c r="BN101" s="27">
        <v>0</v>
      </c>
      <c r="BO101" s="27">
        <v>0</v>
      </c>
      <c r="BP101" s="27">
        <v>0</v>
      </c>
      <c r="BQ101" s="27">
        <v>0</v>
      </c>
      <c r="BR101" s="27">
        <v>0</v>
      </c>
      <c r="BS101" s="27">
        <v>0</v>
      </c>
      <c r="BT101" s="27">
        <v>0</v>
      </c>
      <c r="BU101" s="27">
        <v>0</v>
      </c>
      <c r="BV101" s="27">
        <v>0</v>
      </c>
      <c r="BW101" s="27">
        <v>0</v>
      </c>
      <c r="BX101" s="27">
        <v>1.1209692074000002</v>
      </c>
      <c r="BY101" s="214">
        <f t="shared" si="12"/>
        <v>1.1209692074000002</v>
      </c>
      <c r="BZ101" s="224">
        <v>7.3422237000000015E-2</v>
      </c>
      <c r="CA101" s="27">
        <v>3.87093336E-2</v>
      </c>
      <c r="CB101" s="27">
        <v>0.10262594300000001</v>
      </c>
      <c r="CC101" s="27">
        <v>8.8706179799999993E-2</v>
      </c>
      <c r="CD101" s="27">
        <v>1.7844506399999998E-2</v>
      </c>
      <c r="CE101" s="27">
        <v>5.1212301000000009E-2</v>
      </c>
      <c r="CF101" s="27">
        <v>3.2928754599999999E-2</v>
      </c>
      <c r="CG101" s="27">
        <v>1.37082694E-2</v>
      </c>
      <c r="CH101" s="27">
        <v>2.3352125999999999E-3</v>
      </c>
      <c r="CI101" s="27">
        <v>2.8764940400000005E-2</v>
      </c>
      <c r="CJ101" s="27">
        <v>0.26839482459999997</v>
      </c>
      <c r="CK101" s="27">
        <v>0.11541071920000001</v>
      </c>
      <c r="CL101" s="214">
        <f t="shared" si="13"/>
        <v>0.83406322160000002</v>
      </c>
      <c r="CM101" s="27">
        <v>0</v>
      </c>
      <c r="CN101" s="27">
        <v>0.86874010999999995</v>
      </c>
      <c r="CO101" s="27">
        <v>0</v>
      </c>
      <c r="CP101" s="27">
        <v>7.0447398000000015E-3</v>
      </c>
      <c r="CQ101" s="27">
        <v>0</v>
      </c>
      <c r="CR101" s="27">
        <v>1.2404389200000001E-2</v>
      </c>
      <c r="CS101" s="27">
        <v>2.1923119400000003E-2</v>
      </c>
      <c r="CT101" s="27">
        <v>0.29753919160000009</v>
      </c>
      <c r="CU101" s="27">
        <v>1.5053584000000002E-3</v>
      </c>
      <c r="CV101" s="27">
        <v>0</v>
      </c>
      <c r="CW101" s="27">
        <v>4.9058603999999999E-2</v>
      </c>
      <c r="CX101" s="27">
        <v>1.6282827400000002E-2</v>
      </c>
      <c r="CY101" s="214">
        <f t="shared" si="16"/>
        <v>1.2744983398</v>
      </c>
      <c r="CZ101" s="27">
        <v>0.24465106119999999</v>
      </c>
      <c r="DA101" s="27">
        <v>1.03139414E-2</v>
      </c>
      <c r="DB101" s="27">
        <v>0.14815686060000002</v>
      </c>
      <c r="DC101" s="27">
        <v>0.22714242039999999</v>
      </c>
      <c r="DD101" s="27">
        <v>1.0066775600000001E-2</v>
      </c>
      <c r="DE101" s="27">
        <v>5.1037714000000001E-3</v>
      </c>
      <c r="DF101" s="27">
        <v>0.54597717859999995</v>
      </c>
      <c r="DG101" s="27">
        <v>5.1822772399999995E-2</v>
      </c>
      <c r="DH101" s="27">
        <v>8.099121799999999E-2</v>
      </c>
      <c r="DI101" s="27">
        <v>0.15212132319999999</v>
      </c>
      <c r="DJ101" s="27">
        <v>0.1019061918</v>
      </c>
      <c r="DK101" s="27">
        <v>1.4436874802000004</v>
      </c>
      <c r="DL101" s="214">
        <f t="shared" si="15"/>
        <v>3.0219409948000004</v>
      </c>
      <c r="DM101" s="27">
        <v>0.1240566516</v>
      </c>
      <c r="DN101" s="27">
        <v>2.8900631200000002E-2</v>
      </c>
      <c r="DO101" s="27">
        <v>4.1064440200000003E-2</v>
      </c>
      <c r="DP101" s="27">
        <v>4.6790756600000004E-2</v>
      </c>
      <c r="DQ101" s="27">
        <v>2.058E-6</v>
      </c>
      <c r="DR101" s="27">
        <v>1.0298026199999999E-2</v>
      </c>
      <c r="DS101" s="27">
        <v>6.0655845599999994E-2</v>
      </c>
      <c r="DT101" s="27">
        <v>0.17226461560000003</v>
      </c>
      <c r="DU101" s="27">
        <v>0.18237248260000002</v>
      </c>
      <c r="DV101" s="27">
        <v>1.343531E-3</v>
      </c>
      <c r="DW101" s="27">
        <v>4.2937906200000001E-2</v>
      </c>
      <c r="DX101" s="27">
        <v>0.23803575739999999</v>
      </c>
      <c r="DY101" s="224">
        <v>0.93829893220000005</v>
      </c>
      <c r="DZ101" s="27">
        <v>5.7425814600000007E-2</v>
      </c>
      <c r="EA101" s="27"/>
      <c r="EE101" s="113"/>
      <c r="EF101" s="113"/>
      <c r="EG101" s="113"/>
      <c r="EH101" s="113"/>
      <c r="EI101" s="113"/>
      <c r="EJ101" s="113"/>
      <c r="EK101" s="113"/>
      <c r="EL101" s="113"/>
      <c r="EM101" s="113"/>
      <c r="EN101" s="113"/>
      <c r="EO101" s="113"/>
      <c r="EP101" s="113"/>
      <c r="EQ101" s="113"/>
      <c r="ER101" s="113"/>
      <c r="ES101" s="113"/>
      <c r="ET101" s="113"/>
      <c r="EU101" s="113"/>
      <c r="EV101" s="113"/>
    </row>
    <row r="102" spans="1:152" ht="20.100000000000001" customHeight="1" x14ac:dyDescent="0.25">
      <c r="A102" s="269"/>
      <c r="B102" s="206" t="s">
        <v>107</v>
      </c>
      <c r="C102" s="207" t="s">
        <v>108</v>
      </c>
      <c r="D102" s="219">
        <v>0</v>
      </c>
      <c r="E102" s="219">
        <v>0</v>
      </c>
      <c r="F102" s="219">
        <v>0</v>
      </c>
      <c r="G102" s="219">
        <v>0</v>
      </c>
      <c r="H102" s="219">
        <v>0</v>
      </c>
      <c r="I102" s="219">
        <v>0</v>
      </c>
      <c r="J102" s="219">
        <v>0</v>
      </c>
      <c r="K102" s="219">
        <v>0</v>
      </c>
      <c r="L102" s="219">
        <v>0</v>
      </c>
      <c r="M102" s="219">
        <v>0</v>
      </c>
      <c r="N102" s="219">
        <v>0</v>
      </c>
      <c r="O102" s="219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  <c r="U102" s="27">
        <v>0</v>
      </c>
      <c r="V102" s="27">
        <v>0</v>
      </c>
      <c r="W102" s="27">
        <v>0</v>
      </c>
      <c r="X102" s="27">
        <v>0</v>
      </c>
      <c r="Y102" s="27">
        <v>0</v>
      </c>
      <c r="Z102" s="27">
        <v>0</v>
      </c>
      <c r="AA102" s="244">
        <v>0</v>
      </c>
      <c r="AB102" s="27">
        <v>0</v>
      </c>
      <c r="AC102" s="27">
        <v>0</v>
      </c>
      <c r="AD102" s="27">
        <v>0</v>
      </c>
      <c r="AE102" s="27">
        <v>0</v>
      </c>
      <c r="AF102" s="27">
        <v>0</v>
      </c>
      <c r="AG102" s="27">
        <v>0</v>
      </c>
      <c r="AH102" s="27">
        <v>0</v>
      </c>
      <c r="AI102" s="27">
        <v>0</v>
      </c>
      <c r="AJ102" s="27">
        <v>0</v>
      </c>
      <c r="AK102" s="27">
        <v>0</v>
      </c>
      <c r="AL102" s="27">
        <v>0</v>
      </c>
      <c r="AM102" s="27">
        <v>0</v>
      </c>
      <c r="AN102" s="246">
        <v>0</v>
      </c>
      <c r="AO102" s="27">
        <v>0</v>
      </c>
      <c r="AP102" s="27">
        <v>0</v>
      </c>
      <c r="AQ102" s="27">
        <v>0</v>
      </c>
      <c r="AR102" s="27">
        <v>0</v>
      </c>
      <c r="AS102" s="27">
        <v>0</v>
      </c>
      <c r="AT102" s="27">
        <v>0</v>
      </c>
      <c r="AU102" s="27">
        <v>0</v>
      </c>
      <c r="AV102" s="27">
        <v>0</v>
      </c>
      <c r="AW102" s="27">
        <v>0</v>
      </c>
      <c r="AX102" s="27">
        <v>0</v>
      </c>
      <c r="AY102" s="27">
        <v>0</v>
      </c>
      <c r="AZ102" s="224">
        <v>0</v>
      </c>
      <c r="BA102" s="27">
        <v>0</v>
      </c>
      <c r="BB102" s="27">
        <v>0</v>
      </c>
      <c r="BC102" s="27">
        <v>0</v>
      </c>
      <c r="BD102" s="27">
        <v>0</v>
      </c>
      <c r="BE102" s="27">
        <v>0</v>
      </c>
      <c r="BF102" s="27">
        <v>0</v>
      </c>
      <c r="BG102" s="27">
        <v>0</v>
      </c>
      <c r="BH102" s="27">
        <v>0</v>
      </c>
      <c r="BI102" s="27">
        <v>0</v>
      </c>
      <c r="BJ102" s="27">
        <v>0</v>
      </c>
      <c r="BK102" s="27">
        <v>0</v>
      </c>
      <c r="BL102" s="214">
        <f t="shared" si="11"/>
        <v>0</v>
      </c>
      <c r="BM102" s="27">
        <v>0</v>
      </c>
      <c r="BN102" s="27">
        <v>0</v>
      </c>
      <c r="BO102" s="27">
        <v>0</v>
      </c>
      <c r="BP102" s="27">
        <v>0</v>
      </c>
      <c r="BQ102" s="27">
        <v>0</v>
      </c>
      <c r="BR102" s="27">
        <v>0</v>
      </c>
      <c r="BS102" s="27">
        <v>0</v>
      </c>
      <c r="BT102" s="27">
        <v>0</v>
      </c>
      <c r="BU102" s="27">
        <v>0</v>
      </c>
      <c r="BV102" s="27">
        <v>0</v>
      </c>
      <c r="BW102" s="27">
        <v>0</v>
      </c>
      <c r="BX102" s="27">
        <v>0</v>
      </c>
      <c r="BY102" s="214">
        <f t="shared" si="12"/>
        <v>0</v>
      </c>
      <c r="BZ102" s="224">
        <v>0</v>
      </c>
      <c r="CA102" s="27">
        <v>0</v>
      </c>
      <c r="CB102" s="27">
        <v>0</v>
      </c>
      <c r="CC102" s="27">
        <v>0</v>
      </c>
      <c r="CD102" s="27">
        <v>0</v>
      </c>
      <c r="CE102" s="27">
        <v>0</v>
      </c>
      <c r="CF102" s="27">
        <v>5.9712595600000001E-2</v>
      </c>
      <c r="CG102" s="27">
        <v>0</v>
      </c>
      <c r="CH102" s="27">
        <v>0</v>
      </c>
      <c r="CI102" s="27">
        <v>7.7495704999999998E-2</v>
      </c>
      <c r="CJ102" s="27">
        <v>0</v>
      </c>
      <c r="CK102" s="27">
        <v>6.7068848E-3</v>
      </c>
      <c r="CL102" s="214">
        <f t="shared" si="13"/>
        <v>0.14391518540000001</v>
      </c>
      <c r="CM102" s="27">
        <v>0</v>
      </c>
      <c r="CN102" s="27">
        <v>0</v>
      </c>
      <c r="CO102" s="27">
        <v>0.54929693840000016</v>
      </c>
      <c r="CP102" s="27">
        <v>0</v>
      </c>
      <c r="CQ102" s="27">
        <v>2.8637070000000001E-3</v>
      </c>
      <c r="CR102" s="27">
        <v>0</v>
      </c>
      <c r="CS102" s="27">
        <v>0</v>
      </c>
      <c r="CT102" s="27">
        <v>9.6098996000000009E-3</v>
      </c>
      <c r="CU102" s="27">
        <v>0</v>
      </c>
      <c r="CV102" s="27">
        <v>0</v>
      </c>
      <c r="CW102" s="27">
        <v>0</v>
      </c>
      <c r="CX102" s="27">
        <v>0</v>
      </c>
      <c r="CY102" s="214">
        <f t="shared" si="16"/>
        <v>0.56177054500000023</v>
      </c>
      <c r="CZ102" s="27">
        <v>0</v>
      </c>
      <c r="DA102" s="27">
        <v>1.4331637600000001E-2</v>
      </c>
      <c r="DB102" s="27">
        <v>0</v>
      </c>
      <c r="DC102" s="27">
        <v>3.9554622799999994E-2</v>
      </c>
      <c r="DD102" s="27">
        <v>1.4406E-4</v>
      </c>
      <c r="DE102" s="27">
        <v>1.9703566400000001E-2</v>
      </c>
      <c r="DF102" s="27">
        <v>0</v>
      </c>
      <c r="DG102" s="27">
        <v>0</v>
      </c>
      <c r="DH102" s="27">
        <v>0</v>
      </c>
      <c r="DI102" s="27">
        <v>0</v>
      </c>
      <c r="DJ102" s="27">
        <v>1.13261344E-2</v>
      </c>
      <c r="DK102" s="27">
        <v>0</v>
      </c>
      <c r="DL102" s="214">
        <f t="shared" si="15"/>
        <v>8.5060021200000002E-2</v>
      </c>
      <c r="DM102" s="27">
        <v>0</v>
      </c>
      <c r="DN102" s="27">
        <v>0</v>
      </c>
      <c r="DO102" s="27">
        <v>0</v>
      </c>
      <c r="DP102" s="27">
        <v>1.1612951E-2</v>
      </c>
      <c r="DQ102" s="27">
        <v>0</v>
      </c>
      <c r="DR102" s="27">
        <v>0</v>
      </c>
      <c r="DS102" s="27">
        <v>0</v>
      </c>
      <c r="DT102" s="27">
        <v>8.8810863399999995E-2</v>
      </c>
      <c r="DU102" s="27">
        <v>0</v>
      </c>
      <c r="DV102" s="27">
        <v>1.27164506E-2</v>
      </c>
      <c r="DW102" s="27">
        <v>0</v>
      </c>
      <c r="DX102" s="27">
        <v>0</v>
      </c>
      <c r="DY102" s="224">
        <v>0</v>
      </c>
      <c r="DZ102" s="27">
        <v>6.6176293400000016E-2</v>
      </c>
      <c r="EA102" s="27"/>
      <c r="EE102" s="113"/>
      <c r="EF102" s="113"/>
      <c r="EG102" s="113"/>
      <c r="EH102" s="113"/>
      <c r="EI102" s="113"/>
      <c r="EJ102" s="113"/>
      <c r="EK102" s="113"/>
      <c r="EL102" s="113"/>
      <c r="EM102" s="113"/>
      <c r="EN102" s="113"/>
      <c r="EO102" s="113"/>
      <c r="EP102" s="113"/>
      <c r="EQ102" s="113"/>
      <c r="ER102" s="113"/>
      <c r="ES102" s="113"/>
      <c r="ET102" s="113"/>
      <c r="EU102" s="113"/>
      <c r="EV102" s="113"/>
    </row>
    <row r="103" spans="1:152" ht="20.100000000000001" customHeight="1" x14ac:dyDescent="0.25">
      <c r="A103" s="269"/>
      <c r="B103" s="206" t="s">
        <v>275</v>
      </c>
      <c r="C103" s="207" t="s">
        <v>276</v>
      </c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44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46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24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14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14"/>
      <c r="BZ103" s="224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14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14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14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24"/>
      <c r="DZ103" s="27">
        <v>0</v>
      </c>
      <c r="EA103" s="27"/>
      <c r="EE103" s="113"/>
      <c r="EF103" s="113"/>
      <c r="EG103" s="113"/>
      <c r="EH103" s="113"/>
      <c r="EI103" s="113"/>
      <c r="EJ103" s="113"/>
      <c r="EK103" s="113"/>
      <c r="EL103" s="113"/>
      <c r="EM103" s="113"/>
      <c r="EN103" s="113"/>
      <c r="EO103" s="113"/>
      <c r="EP103" s="113"/>
      <c r="EQ103" s="113"/>
      <c r="ER103" s="113"/>
      <c r="ES103" s="113"/>
      <c r="ET103" s="113"/>
      <c r="EU103" s="113"/>
      <c r="EV103" s="113"/>
    </row>
    <row r="104" spans="1:152" ht="20.100000000000001" customHeight="1" x14ac:dyDescent="0.25">
      <c r="A104" s="269"/>
      <c r="B104" s="206" t="s">
        <v>247</v>
      </c>
      <c r="C104" s="207" t="s">
        <v>252</v>
      </c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44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46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24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14">
        <f t="shared" si="11"/>
        <v>0</v>
      </c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14">
        <f t="shared" si="12"/>
        <v>0</v>
      </c>
      <c r="BZ104" s="224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14">
        <f t="shared" si="13"/>
        <v>0</v>
      </c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14">
        <f t="shared" si="16"/>
        <v>0</v>
      </c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14">
        <f t="shared" si="15"/>
        <v>0</v>
      </c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24">
        <v>8.2320000000000006E-4</v>
      </c>
      <c r="DZ104" s="27">
        <v>0.27577200000000002</v>
      </c>
      <c r="EA104" s="27"/>
      <c r="EE104" s="113"/>
      <c r="EF104" s="113"/>
      <c r="EG104" s="113"/>
      <c r="EH104" s="113"/>
      <c r="EI104" s="113"/>
      <c r="EJ104" s="113"/>
      <c r="EK104" s="113"/>
      <c r="EL104" s="113"/>
      <c r="EM104" s="113"/>
      <c r="EN104" s="113"/>
      <c r="EO104" s="113"/>
      <c r="EP104" s="113"/>
      <c r="EQ104" s="113"/>
      <c r="ER104" s="113"/>
      <c r="ES104" s="113"/>
      <c r="ET104" s="113"/>
      <c r="EU104" s="113"/>
      <c r="EV104" s="113"/>
    </row>
    <row r="105" spans="1:152" ht="20.100000000000001" customHeight="1" x14ac:dyDescent="0.25">
      <c r="A105" s="269"/>
      <c r="B105" s="206" t="s">
        <v>248</v>
      </c>
      <c r="C105" s="207" t="s">
        <v>253</v>
      </c>
      <c r="D105" s="219"/>
      <c r="E105" s="219"/>
      <c r="F105" s="219"/>
      <c r="G105" s="219"/>
      <c r="H105" s="219"/>
      <c r="I105" s="219"/>
      <c r="J105" s="219"/>
      <c r="K105" s="219"/>
      <c r="L105" s="219"/>
      <c r="M105" s="219"/>
      <c r="N105" s="219"/>
      <c r="O105" s="219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44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46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24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14">
        <f t="shared" si="11"/>
        <v>0</v>
      </c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14">
        <f t="shared" si="12"/>
        <v>0</v>
      </c>
      <c r="BZ105" s="224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14">
        <f t="shared" si="13"/>
        <v>0</v>
      </c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14">
        <f t="shared" si="16"/>
        <v>0</v>
      </c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14">
        <f t="shared" si="15"/>
        <v>0</v>
      </c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24">
        <v>0</v>
      </c>
      <c r="DZ105" s="27">
        <v>0</v>
      </c>
      <c r="EA105" s="27"/>
      <c r="EE105" s="113"/>
      <c r="EF105" s="113"/>
      <c r="EG105" s="113"/>
      <c r="EH105" s="113"/>
      <c r="EI105" s="113"/>
      <c r="EJ105" s="113"/>
      <c r="EK105" s="113"/>
      <c r="EL105" s="113"/>
      <c r="EM105" s="113"/>
      <c r="EN105" s="113"/>
      <c r="EO105" s="113"/>
      <c r="EP105" s="113"/>
      <c r="EQ105" s="113"/>
      <c r="ER105" s="113"/>
      <c r="ES105" s="113"/>
      <c r="ET105" s="113"/>
      <c r="EU105" s="113"/>
      <c r="EV105" s="113"/>
    </row>
    <row r="106" spans="1:152" ht="20.100000000000001" customHeight="1" thickBot="1" x14ac:dyDescent="0.3">
      <c r="A106" s="269"/>
      <c r="B106" s="206" t="s">
        <v>82</v>
      </c>
      <c r="C106" s="207" t="s">
        <v>87</v>
      </c>
      <c r="D106" s="219">
        <v>0</v>
      </c>
      <c r="E106" s="219">
        <v>0</v>
      </c>
      <c r="F106" s="219">
        <v>0</v>
      </c>
      <c r="G106" s="219">
        <v>0</v>
      </c>
      <c r="H106" s="219">
        <v>0</v>
      </c>
      <c r="I106" s="219">
        <v>0</v>
      </c>
      <c r="J106" s="219">
        <v>0</v>
      </c>
      <c r="K106" s="219">
        <v>0</v>
      </c>
      <c r="L106" s="219">
        <v>0</v>
      </c>
      <c r="M106" s="219">
        <v>0</v>
      </c>
      <c r="N106" s="219">
        <v>0</v>
      </c>
      <c r="O106" s="219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>
        <v>0</v>
      </c>
      <c r="Y106" s="27">
        <v>0</v>
      </c>
      <c r="Z106" s="27">
        <v>0</v>
      </c>
      <c r="AA106" s="244">
        <v>0</v>
      </c>
      <c r="AB106" s="27">
        <v>0</v>
      </c>
      <c r="AC106" s="27">
        <v>0</v>
      </c>
      <c r="AD106" s="27">
        <v>0</v>
      </c>
      <c r="AE106" s="27">
        <v>0</v>
      </c>
      <c r="AF106" s="27">
        <v>0</v>
      </c>
      <c r="AG106" s="27">
        <v>0</v>
      </c>
      <c r="AH106" s="27">
        <v>0</v>
      </c>
      <c r="AI106" s="27">
        <v>0</v>
      </c>
      <c r="AJ106" s="27">
        <v>0</v>
      </c>
      <c r="AK106" s="27">
        <v>0</v>
      </c>
      <c r="AL106" s="27">
        <v>0</v>
      </c>
      <c r="AM106" s="27">
        <v>0</v>
      </c>
      <c r="AN106" s="246">
        <v>0</v>
      </c>
      <c r="AO106" s="27">
        <v>0</v>
      </c>
      <c r="AP106" s="27">
        <v>0</v>
      </c>
      <c r="AQ106" s="27">
        <v>0</v>
      </c>
      <c r="AR106" s="27">
        <v>0</v>
      </c>
      <c r="AS106" s="27">
        <v>0</v>
      </c>
      <c r="AT106" s="27">
        <v>0</v>
      </c>
      <c r="AU106" s="27">
        <v>0</v>
      </c>
      <c r="AV106" s="27">
        <v>0</v>
      </c>
      <c r="AW106" s="27">
        <v>0</v>
      </c>
      <c r="AX106" s="27">
        <v>0</v>
      </c>
      <c r="AY106" s="27">
        <v>0</v>
      </c>
      <c r="AZ106" s="224">
        <v>0</v>
      </c>
      <c r="BA106" s="27">
        <v>0</v>
      </c>
      <c r="BB106" s="27">
        <v>0</v>
      </c>
      <c r="BC106" s="27">
        <v>0</v>
      </c>
      <c r="BD106" s="27">
        <v>0</v>
      </c>
      <c r="BE106" s="27">
        <v>0</v>
      </c>
      <c r="BF106" s="27">
        <v>0</v>
      </c>
      <c r="BG106" s="27">
        <v>0</v>
      </c>
      <c r="BH106" s="27">
        <v>0</v>
      </c>
      <c r="BI106" s="27">
        <v>0</v>
      </c>
      <c r="BJ106" s="27">
        <v>0</v>
      </c>
      <c r="BK106" s="27">
        <v>0</v>
      </c>
      <c r="BL106" s="214">
        <f t="shared" si="11"/>
        <v>0</v>
      </c>
      <c r="BM106" s="27">
        <v>0</v>
      </c>
      <c r="BN106" s="27">
        <v>0</v>
      </c>
      <c r="BO106" s="27">
        <v>0</v>
      </c>
      <c r="BP106" s="27">
        <v>0</v>
      </c>
      <c r="BQ106" s="27">
        <v>0</v>
      </c>
      <c r="BR106" s="27">
        <v>0</v>
      </c>
      <c r="BS106" s="27">
        <v>0</v>
      </c>
      <c r="BT106" s="27">
        <v>0</v>
      </c>
      <c r="BU106" s="27">
        <v>0</v>
      </c>
      <c r="BV106" s="27">
        <v>0</v>
      </c>
      <c r="BW106" s="27">
        <v>0</v>
      </c>
      <c r="BX106" s="27">
        <v>1.8290230783999999</v>
      </c>
      <c r="BY106" s="280">
        <f t="shared" si="12"/>
        <v>1.8290230783999999</v>
      </c>
      <c r="BZ106" s="224">
        <v>0.57605011520000005</v>
      </c>
      <c r="CA106" s="27">
        <v>0.54140690939999991</v>
      </c>
      <c r="CB106" s="27">
        <v>0.48607799099999993</v>
      </c>
      <c r="CC106" s="27">
        <v>0.43117048240000017</v>
      </c>
      <c r="CD106" s="229">
        <v>1.1162819751999999</v>
      </c>
      <c r="CE106" s="27">
        <v>0.30460526599999999</v>
      </c>
      <c r="CF106" s="27">
        <v>2.1787264645999995</v>
      </c>
      <c r="CG106" s="27">
        <v>0.40180357700000002</v>
      </c>
      <c r="CH106" s="27">
        <v>0.45890409040000008</v>
      </c>
      <c r="CI106" s="27">
        <v>1.4121535008000001</v>
      </c>
      <c r="CJ106" s="27">
        <v>0.47031720960000029</v>
      </c>
      <c r="CK106" s="27">
        <v>0.51004971220000017</v>
      </c>
      <c r="CL106" s="214">
        <f t="shared" si="13"/>
        <v>8.8875472938000009</v>
      </c>
      <c r="CM106" s="27">
        <v>0.73377509800000007</v>
      </c>
      <c r="CN106" s="27">
        <v>0.7484934338</v>
      </c>
      <c r="CO106" s="27">
        <v>0</v>
      </c>
      <c r="CP106" s="27">
        <v>0.74105005940000024</v>
      </c>
      <c r="CQ106" s="27">
        <v>0.2847658716</v>
      </c>
      <c r="CR106" s="27">
        <v>0.52713557119999999</v>
      </c>
      <c r="CS106" s="27">
        <v>0.78081020779999999</v>
      </c>
      <c r="CT106" s="27">
        <v>0.64657969599999998</v>
      </c>
      <c r="CU106" s="27">
        <v>0.61885253639999993</v>
      </c>
      <c r="CV106" s="27">
        <v>0.48607785379999985</v>
      </c>
      <c r="CW106" s="27">
        <v>0.49869929340000013</v>
      </c>
      <c r="CX106" s="27">
        <v>0.60123056840000033</v>
      </c>
      <c r="CY106" s="214">
        <f t="shared" si="16"/>
        <v>6.6674701898000004</v>
      </c>
      <c r="CZ106" s="27">
        <v>0.78121851500000017</v>
      </c>
      <c r="DA106" s="27">
        <v>1.2477427620000006</v>
      </c>
      <c r="DB106" s="27">
        <v>1.0554258176</v>
      </c>
      <c r="DC106" s="27">
        <v>0.84781223939999983</v>
      </c>
      <c r="DD106" s="27">
        <v>1.0402195986000002</v>
      </c>
      <c r="DE106" s="27">
        <v>0.71329779219999945</v>
      </c>
      <c r="DF106" s="27">
        <v>0.87910056220000021</v>
      </c>
      <c r="DG106" s="27">
        <v>0.56052305400000013</v>
      </c>
      <c r="DH106" s="27">
        <v>0.90562831939999977</v>
      </c>
      <c r="DI106" s="27">
        <v>0.70944096300000004</v>
      </c>
      <c r="DJ106" s="27">
        <v>0.63178836979999997</v>
      </c>
      <c r="DK106" s="27">
        <v>0.49717527579999993</v>
      </c>
      <c r="DL106" s="214">
        <f t="shared" si="15"/>
        <v>9.8693732690000004</v>
      </c>
      <c r="DM106" s="27">
        <v>1.0295513381999999</v>
      </c>
      <c r="DN106" s="27">
        <v>2.0953970842000018</v>
      </c>
      <c r="DO106" s="27">
        <v>0.74267052859999982</v>
      </c>
      <c r="DP106" s="27">
        <v>0.86267175399999985</v>
      </c>
      <c r="DQ106" s="27">
        <v>0.95565624140000027</v>
      </c>
      <c r="DR106" s="27">
        <v>0.75972462579999978</v>
      </c>
      <c r="DS106" s="27">
        <v>1.2213001373999992</v>
      </c>
      <c r="DT106" s="27">
        <v>1.1501360752000003</v>
      </c>
      <c r="DU106" s="27">
        <v>0.82696469940000061</v>
      </c>
      <c r="DV106" s="27">
        <v>0.88369847719999939</v>
      </c>
      <c r="DW106" s="27">
        <v>0.74501548239999982</v>
      </c>
      <c r="DX106" s="27">
        <v>1.1842446125999999</v>
      </c>
      <c r="DY106" s="224">
        <v>1.5198202404000001</v>
      </c>
      <c r="DZ106" s="27">
        <v>4.1259802710000004</v>
      </c>
      <c r="EA106" s="27"/>
      <c r="EE106" s="113"/>
      <c r="EF106" s="113"/>
      <c r="EG106" s="113"/>
      <c r="EH106" s="113"/>
      <c r="EI106" s="113"/>
      <c r="EJ106" s="113"/>
      <c r="EK106" s="113"/>
      <c r="EL106" s="113"/>
      <c r="EM106" s="113"/>
      <c r="EN106" s="113"/>
      <c r="EO106" s="113"/>
      <c r="EP106" s="113"/>
      <c r="EQ106" s="113"/>
      <c r="ER106" s="113"/>
      <c r="ES106" s="113"/>
      <c r="ET106" s="113"/>
      <c r="EU106" s="113"/>
      <c r="EV106" s="113"/>
    </row>
    <row r="107" spans="1:152" ht="20.100000000000001" customHeight="1" x14ac:dyDescent="0.3">
      <c r="A107" s="269"/>
      <c r="B107" s="248" t="s">
        <v>42</v>
      </c>
      <c r="C107" s="249"/>
      <c r="D107" s="250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22"/>
      <c r="Q107" s="222"/>
      <c r="R107" s="222"/>
      <c r="S107" s="222"/>
      <c r="T107" s="222"/>
      <c r="U107" s="222"/>
      <c r="V107" s="222"/>
      <c r="W107" s="222"/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3"/>
      <c r="AO107" s="222"/>
      <c r="AP107" s="222"/>
      <c r="AQ107" s="222"/>
      <c r="AR107" s="222"/>
      <c r="AS107" s="222"/>
      <c r="AT107" s="222"/>
      <c r="AU107" s="222"/>
      <c r="AV107" s="222"/>
      <c r="AW107" s="222"/>
      <c r="AX107" s="222"/>
      <c r="AY107" s="222"/>
      <c r="AZ107" s="223"/>
      <c r="BA107" s="222"/>
      <c r="BB107" s="222"/>
      <c r="BC107" s="222"/>
      <c r="BD107" s="222"/>
      <c r="BE107" s="222"/>
      <c r="BF107" s="222"/>
      <c r="BG107" s="222"/>
      <c r="BH107" s="222"/>
      <c r="BI107" s="222"/>
      <c r="BJ107" s="222"/>
      <c r="BK107" s="222"/>
      <c r="BL107" s="251"/>
      <c r="BM107" s="222"/>
      <c r="BN107" s="222"/>
      <c r="BO107" s="222"/>
      <c r="BP107" s="222"/>
      <c r="BQ107" s="222"/>
      <c r="BR107" s="222"/>
      <c r="BS107" s="222"/>
      <c r="BT107" s="222"/>
      <c r="BU107" s="222"/>
      <c r="BV107" s="222"/>
      <c r="BW107" s="222"/>
      <c r="BX107" s="222"/>
      <c r="BY107" s="214"/>
      <c r="BZ107" s="223"/>
      <c r="CA107" s="222"/>
      <c r="CB107" s="222"/>
      <c r="CC107" s="222"/>
      <c r="CD107" s="27"/>
      <c r="CE107" s="222"/>
      <c r="CF107" s="222"/>
      <c r="CG107" s="222"/>
      <c r="CH107" s="222"/>
      <c r="CI107" s="222"/>
      <c r="CJ107" s="222"/>
      <c r="CK107" s="222"/>
      <c r="CL107" s="251"/>
      <c r="CM107" s="222"/>
      <c r="CN107" s="222"/>
      <c r="CO107" s="222"/>
      <c r="CP107" s="222"/>
      <c r="CQ107" s="222"/>
      <c r="CR107" s="222"/>
      <c r="CS107" s="222"/>
      <c r="CT107" s="222"/>
      <c r="CU107" s="222"/>
      <c r="CV107" s="222"/>
      <c r="CW107" s="222"/>
      <c r="CX107" s="222"/>
      <c r="CY107" s="251"/>
      <c r="CZ107" s="222"/>
      <c r="DA107" s="222"/>
      <c r="DB107" s="222"/>
      <c r="DC107" s="222"/>
      <c r="DD107" s="222"/>
      <c r="DE107" s="222"/>
      <c r="DF107" s="222"/>
      <c r="DG107" s="222"/>
      <c r="DH107" s="222"/>
      <c r="DI107" s="222"/>
      <c r="DJ107" s="222"/>
      <c r="DK107" s="222"/>
      <c r="DL107" s="251"/>
      <c r="DM107" s="222"/>
      <c r="DN107" s="222"/>
      <c r="DO107" s="222"/>
      <c r="DP107" s="222"/>
      <c r="DQ107" s="222"/>
      <c r="DR107" s="222"/>
      <c r="DS107" s="222"/>
      <c r="DT107" s="222"/>
      <c r="DU107" s="222"/>
      <c r="DV107" s="222"/>
      <c r="DW107" s="222"/>
      <c r="DX107" s="222"/>
      <c r="DY107" s="223"/>
      <c r="DZ107" s="222"/>
      <c r="EA107" s="222"/>
      <c r="EE107" s="113"/>
      <c r="EF107" s="113"/>
      <c r="EG107" s="113"/>
      <c r="EH107" s="113"/>
      <c r="EI107" s="113"/>
      <c r="EJ107" s="113"/>
      <c r="EK107" s="113"/>
      <c r="EL107" s="113"/>
      <c r="EM107" s="113"/>
      <c r="EN107" s="113"/>
      <c r="EO107" s="113"/>
      <c r="EP107" s="113"/>
      <c r="EQ107" s="113"/>
      <c r="ER107" s="113"/>
      <c r="ES107" s="113"/>
      <c r="ET107" s="113"/>
      <c r="EU107" s="113"/>
      <c r="EV107" s="113"/>
    </row>
    <row r="108" spans="1:152" ht="22.5" customHeight="1" thickBot="1" x14ac:dyDescent="0.3">
      <c r="A108" s="269"/>
      <c r="B108" s="490" t="s">
        <v>39</v>
      </c>
      <c r="C108" s="491"/>
      <c r="D108" s="239">
        <v>0</v>
      </c>
      <c r="E108" s="239">
        <v>0</v>
      </c>
      <c r="F108" s="239">
        <v>0</v>
      </c>
      <c r="G108" s="239">
        <v>0</v>
      </c>
      <c r="H108" s="239">
        <v>0</v>
      </c>
      <c r="I108" s="239">
        <v>0</v>
      </c>
      <c r="J108" s="239">
        <v>0</v>
      </c>
      <c r="K108" s="239">
        <v>0</v>
      </c>
      <c r="L108" s="239">
        <v>0</v>
      </c>
      <c r="M108" s="239">
        <v>0</v>
      </c>
      <c r="N108" s="239">
        <v>0</v>
      </c>
      <c r="O108" s="239">
        <v>0</v>
      </c>
      <c r="P108" s="239">
        <v>0</v>
      </c>
      <c r="Q108" s="239">
        <v>0</v>
      </c>
      <c r="R108" s="239">
        <v>0</v>
      </c>
      <c r="S108" s="239">
        <v>0</v>
      </c>
      <c r="T108" s="239">
        <v>0</v>
      </c>
      <c r="U108" s="239">
        <v>0</v>
      </c>
      <c r="V108" s="239">
        <v>0</v>
      </c>
      <c r="W108" s="239">
        <v>0</v>
      </c>
      <c r="X108" s="239">
        <v>0</v>
      </c>
      <c r="Y108" s="239">
        <v>0</v>
      </c>
      <c r="Z108" s="239">
        <v>0</v>
      </c>
      <c r="AA108" s="252">
        <v>0.48719499999999999</v>
      </c>
      <c r="AB108" s="225">
        <v>0</v>
      </c>
      <c r="AC108" s="225">
        <v>34.660693999999999</v>
      </c>
      <c r="AD108" s="225">
        <v>0</v>
      </c>
      <c r="AE108" s="225">
        <v>0</v>
      </c>
      <c r="AF108" s="225">
        <v>0</v>
      </c>
      <c r="AG108" s="225">
        <v>0</v>
      </c>
      <c r="AH108" s="225">
        <v>0</v>
      </c>
      <c r="AI108" s="225">
        <v>0</v>
      </c>
      <c r="AJ108" s="225">
        <v>0</v>
      </c>
      <c r="AK108" s="225">
        <v>0</v>
      </c>
      <c r="AL108" s="225">
        <v>0</v>
      </c>
      <c r="AM108" s="225">
        <v>0</v>
      </c>
      <c r="AN108" s="241">
        <v>0</v>
      </c>
      <c r="AO108" s="239">
        <v>0</v>
      </c>
      <c r="AP108" s="239">
        <v>0</v>
      </c>
      <c r="AQ108" s="239">
        <v>0</v>
      </c>
      <c r="AR108" s="239">
        <v>0</v>
      </c>
      <c r="AS108" s="239">
        <v>0</v>
      </c>
      <c r="AT108" s="239">
        <v>0</v>
      </c>
      <c r="AU108" s="239">
        <v>0</v>
      </c>
      <c r="AV108" s="239">
        <v>0</v>
      </c>
      <c r="AW108" s="239">
        <v>0</v>
      </c>
      <c r="AX108" s="239">
        <v>0</v>
      </c>
      <c r="AY108" s="239">
        <v>0</v>
      </c>
      <c r="AZ108" s="241">
        <v>0</v>
      </c>
      <c r="BA108" s="239">
        <v>0</v>
      </c>
      <c r="BB108" s="239">
        <v>0</v>
      </c>
      <c r="BC108" s="239">
        <v>0</v>
      </c>
      <c r="BD108" s="239">
        <v>0</v>
      </c>
      <c r="BE108" s="239">
        <v>0</v>
      </c>
      <c r="BF108" s="239">
        <v>0</v>
      </c>
      <c r="BG108" s="239">
        <v>0</v>
      </c>
      <c r="BH108" s="239">
        <v>0</v>
      </c>
      <c r="BI108" s="239">
        <v>0</v>
      </c>
      <c r="BJ108" s="239">
        <v>0</v>
      </c>
      <c r="BK108" s="239">
        <v>0</v>
      </c>
      <c r="BL108" s="240">
        <f>SUM(AZ108:BK108)</f>
        <v>0</v>
      </c>
      <c r="BM108" s="239">
        <v>0</v>
      </c>
      <c r="BN108" s="239">
        <v>0</v>
      </c>
      <c r="BO108" s="239">
        <v>0</v>
      </c>
      <c r="BP108" s="239">
        <v>0</v>
      </c>
      <c r="BQ108" s="239">
        <v>0</v>
      </c>
      <c r="BR108" s="239">
        <v>0</v>
      </c>
      <c r="BS108" s="239">
        <v>0</v>
      </c>
      <c r="BT108" s="239">
        <v>0</v>
      </c>
      <c r="BU108" s="239">
        <v>0</v>
      </c>
      <c r="BV108" s="239">
        <v>0</v>
      </c>
      <c r="BW108" s="239">
        <v>0</v>
      </c>
      <c r="BX108" s="239">
        <v>0</v>
      </c>
      <c r="BY108" s="214">
        <f t="shared" ref="BY108:BY191" si="17">SUM(BM108:BX108)</f>
        <v>0</v>
      </c>
      <c r="BZ108" s="241">
        <f>+BZ109</f>
        <v>0</v>
      </c>
      <c r="CA108" s="239">
        <f>+CA109</f>
        <v>0</v>
      </c>
      <c r="CB108" s="239">
        <f t="shared" ref="CB108:CH108" si="18">+CB109</f>
        <v>0</v>
      </c>
      <c r="CC108" s="239">
        <f t="shared" si="18"/>
        <v>0</v>
      </c>
      <c r="CD108" s="239">
        <f t="shared" si="18"/>
        <v>0</v>
      </c>
      <c r="CE108" s="239">
        <f t="shared" si="18"/>
        <v>0</v>
      </c>
      <c r="CF108" s="239">
        <f t="shared" si="18"/>
        <v>0</v>
      </c>
      <c r="CG108" s="239">
        <f t="shared" si="18"/>
        <v>0</v>
      </c>
      <c r="CH108" s="239">
        <f t="shared" si="18"/>
        <v>0</v>
      </c>
      <c r="CI108" s="276">
        <f t="shared" ref="CI108:EA108" si="19">+CI109</f>
        <v>0</v>
      </c>
      <c r="CJ108" s="276">
        <f t="shared" si="19"/>
        <v>0</v>
      </c>
      <c r="CK108" s="276">
        <f t="shared" si="19"/>
        <v>0</v>
      </c>
      <c r="CL108" s="290">
        <f>SUM(BZ108:CK108)</f>
        <v>0</v>
      </c>
      <c r="CM108" s="276">
        <f t="shared" si="19"/>
        <v>0</v>
      </c>
      <c r="CN108" s="276">
        <f t="shared" si="19"/>
        <v>0</v>
      </c>
      <c r="CO108" s="276">
        <f t="shared" si="19"/>
        <v>0</v>
      </c>
      <c r="CP108" s="276">
        <f t="shared" si="19"/>
        <v>0</v>
      </c>
      <c r="CQ108" s="276">
        <f t="shared" si="19"/>
        <v>0</v>
      </c>
      <c r="CR108" s="276">
        <f t="shared" si="19"/>
        <v>0</v>
      </c>
      <c r="CS108" s="276">
        <f t="shared" si="19"/>
        <v>0</v>
      </c>
      <c r="CT108" s="276">
        <f t="shared" si="19"/>
        <v>0</v>
      </c>
      <c r="CU108" s="276">
        <f t="shared" si="19"/>
        <v>0</v>
      </c>
      <c r="CV108" s="276">
        <f t="shared" si="19"/>
        <v>0</v>
      </c>
      <c r="CW108" s="276">
        <f t="shared" si="19"/>
        <v>0</v>
      </c>
      <c r="CX108" s="276">
        <f t="shared" si="19"/>
        <v>0</v>
      </c>
      <c r="CY108" s="240">
        <f t="shared" ref="CY108:CY112" si="20">SUM(CM108:CX108)</f>
        <v>0</v>
      </c>
      <c r="CZ108" s="307">
        <f t="shared" si="19"/>
        <v>0</v>
      </c>
      <c r="DA108" s="307">
        <f t="shared" si="19"/>
        <v>0</v>
      </c>
      <c r="DB108" s="307">
        <f t="shared" si="19"/>
        <v>0</v>
      </c>
      <c r="DC108" s="307">
        <f t="shared" si="19"/>
        <v>0</v>
      </c>
      <c r="DD108" s="307">
        <f t="shared" si="19"/>
        <v>0</v>
      </c>
      <c r="DE108" s="307">
        <f t="shared" si="19"/>
        <v>0</v>
      </c>
      <c r="DF108" s="307">
        <f t="shared" si="19"/>
        <v>0</v>
      </c>
      <c r="DG108" s="307">
        <f t="shared" si="19"/>
        <v>0</v>
      </c>
      <c r="DH108" s="307">
        <f t="shared" si="19"/>
        <v>0</v>
      </c>
      <c r="DI108" s="307">
        <f t="shared" si="19"/>
        <v>0</v>
      </c>
      <c r="DJ108" s="307">
        <f t="shared" si="19"/>
        <v>0</v>
      </c>
      <c r="DK108" s="307">
        <f t="shared" si="19"/>
        <v>0</v>
      </c>
      <c r="DL108" s="240">
        <f t="shared" ref="DL108:DL111" si="21">SUM(CZ108:DK108)</f>
        <v>0</v>
      </c>
      <c r="DM108" s="307">
        <f t="shared" si="19"/>
        <v>0</v>
      </c>
      <c r="DN108" s="307">
        <f t="shared" si="19"/>
        <v>0</v>
      </c>
      <c r="DO108" s="307">
        <f t="shared" si="19"/>
        <v>0</v>
      </c>
      <c r="DP108" s="307">
        <f t="shared" si="19"/>
        <v>0</v>
      </c>
      <c r="DQ108" s="307">
        <f t="shared" si="19"/>
        <v>0</v>
      </c>
      <c r="DR108" s="307">
        <f t="shared" si="19"/>
        <v>0</v>
      </c>
      <c r="DS108" s="307">
        <f t="shared" si="19"/>
        <v>0</v>
      </c>
      <c r="DT108" s="307">
        <f t="shared" si="19"/>
        <v>0</v>
      </c>
      <c r="DU108" s="307">
        <f t="shared" si="19"/>
        <v>0</v>
      </c>
      <c r="DV108" s="307">
        <f t="shared" si="19"/>
        <v>0</v>
      </c>
      <c r="DW108" s="307">
        <f t="shared" si="19"/>
        <v>0</v>
      </c>
      <c r="DX108" s="307">
        <f t="shared" si="19"/>
        <v>0</v>
      </c>
      <c r="DY108" s="459">
        <f t="shared" si="19"/>
        <v>0</v>
      </c>
      <c r="DZ108" s="307">
        <f t="shared" si="19"/>
        <v>0</v>
      </c>
      <c r="EA108" s="307">
        <f t="shared" si="19"/>
        <v>0</v>
      </c>
      <c r="EE108" s="113"/>
      <c r="EF108" s="113"/>
      <c r="EG108" s="113"/>
      <c r="EH108" s="113"/>
      <c r="EI108" s="113"/>
      <c r="EJ108" s="113"/>
      <c r="EK108" s="113"/>
      <c r="EL108" s="113"/>
      <c r="EM108" s="113"/>
      <c r="EN108" s="113"/>
      <c r="EO108" s="113"/>
      <c r="EP108" s="113"/>
      <c r="EQ108" s="113"/>
      <c r="ER108" s="113"/>
      <c r="ES108" s="113"/>
      <c r="ET108" s="113"/>
      <c r="EU108" s="113"/>
      <c r="EV108" s="113"/>
    </row>
    <row r="109" spans="1:152" ht="20.100000000000001" customHeight="1" thickBot="1" x14ac:dyDescent="0.3">
      <c r="A109" s="269"/>
      <c r="B109" s="253" t="s">
        <v>15</v>
      </c>
      <c r="C109" s="254" t="s">
        <v>16</v>
      </c>
      <c r="D109" s="255">
        <v>0</v>
      </c>
      <c r="E109" s="256">
        <v>0</v>
      </c>
      <c r="F109" s="256">
        <v>0</v>
      </c>
      <c r="G109" s="256">
        <v>0</v>
      </c>
      <c r="H109" s="256">
        <v>0</v>
      </c>
      <c r="I109" s="256">
        <v>0</v>
      </c>
      <c r="J109" s="256">
        <v>0</v>
      </c>
      <c r="K109" s="256">
        <v>0</v>
      </c>
      <c r="L109" s="256">
        <v>0</v>
      </c>
      <c r="M109" s="256">
        <v>0</v>
      </c>
      <c r="N109" s="256">
        <v>0</v>
      </c>
      <c r="O109" s="256">
        <v>0</v>
      </c>
      <c r="P109" s="256">
        <v>0</v>
      </c>
      <c r="Q109" s="256">
        <v>0</v>
      </c>
      <c r="R109" s="256">
        <v>0</v>
      </c>
      <c r="S109" s="256">
        <v>0</v>
      </c>
      <c r="T109" s="256">
        <v>0</v>
      </c>
      <c r="U109" s="256">
        <v>0</v>
      </c>
      <c r="V109" s="256">
        <v>0</v>
      </c>
      <c r="W109" s="256">
        <v>0</v>
      </c>
      <c r="X109" s="256">
        <v>0</v>
      </c>
      <c r="Y109" s="256">
        <v>0</v>
      </c>
      <c r="Z109" s="256">
        <v>0</v>
      </c>
      <c r="AA109" s="257">
        <v>0.48719499999999999</v>
      </c>
      <c r="AB109" s="256">
        <v>0</v>
      </c>
      <c r="AC109" s="256">
        <v>34.660693999999999</v>
      </c>
      <c r="AD109" s="256">
        <v>0</v>
      </c>
      <c r="AE109" s="256">
        <v>0</v>
      </c>
      <c r="AF109" s="256">
        <v>0</v>
      </c>
      <c r="AG109" s="256">
        <v>0</v>
      </c>
      <c r="AH109" s="256">
        <v>0</v>
      </c>
      <c r="AI109" s="256">
        <v>0</v>
      </c>
      <c r="AJ109" s="256">
        <v>0</v>
      </c>
      <c r="AK109" s="256">
        <v>0</v>
      </c>
      <c r="AL109" s="256">
        <v>0</v>
      </c>
      <c r="AM109" s="256">
        <v>0</v>
      </c>
      <c r="AN109" s="224">
        <v>0</v>
      </c>
      <c r="AO109" s="27">
        <v>0</v>
      </c>
      <c r="AP109" s="27">
        <v>0</v>
      </c>
      <c r="AQ109" s="27">
        <v>0</v>
      </c>
      <c r="AR109" s="27">
        <v>0</v>
      </c>
      <c r="AS109" s="27">
        <v>0</v>
      </c>
      <c r="AT109" s="27">
        <v>0</v>
      </c>
      <c r="AU109" s="27">
        <v>0</v>
      </c>
      <c r="AV109" s="27">
        <v>0</v>
      </c>
      <c r="AW109" s="27">
        <v>0</v>
      </c>
      <c r="AX109" s="27">
        <v>0</v>
      </c>
      <c r="AY109" s="27">
        <v>0</v>
      </c>
      <c r="AZ109" s="224">
        <v>0</v>
      </c>
      <c r="BA109" s="27">
        <v>0</v>
      </c>
      <c r="BB109" s="27">
        <v>0</v>
      </c>
      <c r="BC109" s="27">
        <v>0</v>
      </c>
      <c r="BD109" s="27">
        <v>0</v>
      </c>
      <c r="BE109" s="27">
        <v>0</v>
      </c>
      <c r="BF109" s="27">
        <v>0</v>
      </c>
      <c r="BG109" s="27">
        <v>0</v>
      </c>
      <c r="BH109" s="27">
        <v>0</v>
      </c>
      <c r="BI109" s="27">
        <v>0</v>
      </c>
      <c r="BJ109" s="27">
        <v>0</v>
      </c>
      <c r="BK109" s="27">
        <v>0</v>
      </c>
      <c r="BL109" s="214">
        <f t="shared" ref="BL109" si="22">SUM(AZ109:BK109)</f>
        <v>0</v>
      </c>
      <c r="BM109" s="27">
        <v>0</v>
      </c>
      <c r="BN109" s="27">
        <v>0</v>
      </c>
      <c r="BO109" s="27">
        <v>0</v>
      </c>
      <c r="BP109" s="27">
        <v>0</v>
      </c>
      <c r="BQ109" s="27">
        <v>0</v>
      </c>
      <c r="BR109" s="27">
        <v>0</v>
      </c>
      <c r="BS109" s="27">
        <v>0</v>
      </c>
      <c r="BT109" s="27">
        <v>0</v>
      </c>
      <c r="BU109" s="27">
        <v>0</v>
      </c>
      <c r="BV109" s="27">
        <v>0</v>
      </c>
      <c r="BW109" s="27">
        <v>0</v>
      </c>
      <c r="BX109" s="27">
        <v>0</v>
      </c>
      <c r="BY109" s="265">
        <f>SUM(BM109:BX109)</f>
        <v>0</v>
      </c>
      <c r="BZ109" s="224">
        <v>0</v>
      </c>
      <c r="CA109" s="27">
        <v>0</v>
      </c>
      <c r="CB109" s="27">
        <v>0</v>
      </c>
      <c r="CC109" s="27">
        <v>0</v>
      </c>
      <c r="CD109" s="256">
        <v>0</v>
      </c>
      <c r="CE109" s="256">
        <v>0</v>
      </c>
      <c r="CF109" s="256">
        <v>0</v>
      </c>
      <c r="CG109" s="271">
        <v>0</v>
      </c>
      <c r="CH109" s="272">
        <v>0</v>
      </c>
      <c r="CI109" s="272">
        <v>0</v>
      </c>
      <c r="CJ109" s="272">
        <v>0</v>
      </c>
      <c r="CK109" s="272">
        <v>0</v>
      </c>
      <c r="CL109" s="291">
        <f>SUM(BZ109:CK109)</f>
        <v>0</v>
      </c>
      <c r="CM109" s="272">
        <v>0</v>
      </c>
      <c r="CN109" s="272">
        <v>0</v>
      </c>
      <c r="CO109" s="272">
        <v>0</v>
      </c>
      <c r="CP109" s="272">
        <v>0</v>
      </c>
      <c r="CQ109" s="272">
        <v>0</v>
      </c>
      <c r="CR109" s="272">
        <v>0</v>
      </c>
      <c r="CS109" s="272">
        <v>0</v>
      </c>
      <c r="CT109" s="272">
        <v>0</v>
      </c>
      <c r="CU109" s="272">
        <v>0</v>
      </c>
      <c r="CV109" s="272">
        <v>0</v>
      </c>
      <c r="CW109" s="272">
        <v>0</v>
      </c>
      <c r="CX109" s="272">
        <v>0</v>
      </c>
      <c r="CY109" s="214">
        <f t="shared" si="20"/>
        <v>0</v>
      </c>
      <c r="CZ109" s="271">
        <v>0</v>
      </c>
      <c r="DA109" s="271">
        <v>0</v>
      </c>
      <c r="DB109" s="271">
        <v>0</v>
      </c>
      <c r="DC109" s="271">
        <v>0</v>
      </c>
      <c r="DD109" s="271">
        <v>0</v>
      </c>
      <c r="DE109" s="271">
        <v>0</v>
      </c>
      <c r="DF109" s="271">
        <v>0</v>
      </c>
      <c r="DG109" s="271">
        <v>0</v>
      </c>
      <c r="DH109" s="271">
        <v>0</v>
      </c>
      <c r="DI109" s="271">
        <v>0</v>
      </c>
      <c r="DJ109" s="271">
        <v>0</v>
      </c>
      <c r="DK109" s="271">
        <v>0</v>
      </c>
      <c r="DL109" s="214">
        <f t="shared" ref="DL109" si="23">SUM(CZ109:DK109)</f>
        <v>0</v>
      </c>
      <c r="DM109" s="271">
        <v>0</v>
      </c>
      <c r="DN109" s="271">
        <v>0</v>
      </c>
      <c r="DO109" s="271">
        <v>0</v>
      </c>
      <c r="DP109" s="271">
        <v>0</v>
      </c>
      <c r="DQ109" s="271">
        <v>0</v>
      </c>
      <c r="DR109" s="271">
        <v>0</v>
      </c>
      <c r="DS109" s="271">
        <v>0</v>
      </c>
      <c r="DT109" s="271">
        <v>0</v>
      </c>
      <c r="DU109" s="271">
        <v>0</v>
      </c>
      <c r="DV109" s="271">
        <v>0</v>
      </c>
      <c r="DW109" s="271">
        <v>0</v>
      </c>
      <c r="DX109" s="271">
        <v>0</v>
      </c>
      <c r="DY109" s="460">
        <v>0</v>
      </c>
      <c r="DZ109" s="271">
        <v>0</v>
      </c>
      <c r="EA109" s="271"/>
      <c r="EC109" s="113" t="s">
        <v>265</v>
      </c>
      <c r="EE109" s="113"/>
      <c r="EF109" s="113"/>
      <c r="EG109" s="113"/>
      <c r="EH109" s="113"/>
      <c r="EI109" s="113"/>
      <c r="EJ109" s="113"/>
      <c r="EK109" s="113"/>
      <c r="EL109" s="113"/>
      <c r="EM109" s="113"/>
      <c r="EN109" s="113"/>
      <c r="EO109" s="113"/>
      <c r="EP109" s="113"/>
      <c r="EQ109" s="113"/>
      <c r="ER109" s="113"/>
      <c r="ES109" s="113"/>
      <c r="ET109" s="113"/>
      <c r="EU109" s="113"/>
      <c r="EV109" s="113"/>
    </row>
    <row r="110" spans="1:152" ht="18.75" customHeight="1" x14ac:dyDescent="0.3">
      <c r="A110" s="269"/>
      <c r="B110" s="230" t="s">
        <v>41</v>
      </c>
      <c r="C110" s="258"/>
      <c r="D110" s="250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59"/>
      <c r="P110" s="222"/>
      <c r="Q110" s="222"/>
      <c r="R110" s="222"/>
      <c r="S110" s="222"/>
      <c r="T110" s="222"/>
      <c r="U110" s="222"/>
      <c r="V110" s="222"/>
      <c r="W110" s="222"/>
      <c r="X110" s="222"/>
      <c r="Y110" s="222"/>
      <c r="Z110" s="222"/>
      <c r="AA110" s="222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23"/>
      <c r="AO110" s="222"/>
      <c r="AP110" s="222"/>
      <c r="AQ110" s="222"/>
      <c r="AR110" s="222"/>
      <c r="AS110" s="222"/>
      <c r="AT110" s="222"/>
      <c r="AU110" s="222"/>
      <c r="AV110" s="222"/>
      <c r="AW110" s="222"/>
      <c r="AX110" s="222"/>
      <c r="AY110" s="222"/>
      <c r="AZ110" s="223"/>
      <c r="BA110" s="222"/>
      <c r="BB110" s="222"/>
      <c r="BC110" s="222"/>
      <c r="BD110" s="222"/>
      <c r="BE110" s="222"/>
      <c r="BF110" s="222"/>
      <c r="BG110" s="222"/>
      <c r="BH110" s="222"/>
      <c r="BI110" s="222"/>
      <c r="BJ110" s="222"/>
      <c r="BK110" s="222"/>
      <c r="BL110" s="251"/>
      <c r="BM110" s="222"/>
      <c r="BN110" s="222"/>
      <c r="BO110" s="222"/>
      <c r="BP110" s="222"/>
      <c r="BQ110" s="222"/>
      <c r="BR110" s="222"/>
      <c r="BS110" s="222"/>
      <c r="BT110" s="222"/>
      <c r="BU110" s="222"/>
      <c r="BV110" s="222"/>
      <c r="BW110" s="222"/>
      <c r="BX110" s="222"/>
      <c r="BY110" s="214"/>
      <c r="BZ110" s="223"/>
      <c r="CA110" s="222"/>
      <c r="CB110" s="222"/>
      <c r="CC110" s="222"/>
      <c r="CD110" s="27"/>
      <c r="CE110" s="222"/>
      <c r="CF110" s="222"/>
      <c r="CG110" s="222"/>
      <c r="CH110" s="222"/>
      <c r="CI110" s="222"/>
      <c r="CJ110" s="222"/>
      <c r="CK110" s="222"/>
      <c r="CL110" s="251"/>
      <c r="CM110" s="222"/>
      <c r="CN110" s="222"/>
      <c r="CO110" s="222"/>
      <c r="CP110" s="222"/>
      <c r="CQ110" s="222"/>
      <c r="CR110" s="222"/>
      <c r="CS110" s="222"/>
      <c r="CT110" s="222"/>
      <c r="CU110" s="222"/>
      <c r="CV110" s="222"/>
      <c r="CW110" s="222"/>
      <c r="CX110" s="222"/>
      <c r="CY110" s="251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51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24"/>
      <c r="DZ110" s="27"/>
      <c r="EA110" s="27"/>
      <c r="EE110" s="113"/>
      <c r="EF110" s="113"/>
      <c r="EG110" s="113"/>
      <c r="EH110" s="113"/>
      <c r="EI110" s="113"/>
      <c r="EJ110" s="113"/>
      <c r="EK110" s="113"/>
      <c r="EL110" s="113"/>
      <c r="EM110" s="113"/>
      <c r="EN110" s="113"/>
      <c r="EO110" s="113"/>
      <c r="EP110" s="113"/>
      <c r="EQ110" s="113"/>
      <c r="ER110" s="113"/>
      <c r="ES110" s="113"/>
      <c r="ET110" s="113"/>
      <c r="EU110" s="113"/>
      <c r="EV110" s="113"/>
    </row>
    <row r="111" spans="1:152" ht="19.5" customHeight="1" thickBot="1" x14ac:dyDescent="0.35">
      <c r="A111" s="269"/>
      <c r="B111" s="476" t="s">
        <v>39</v>
      </c>
      <c r="C111" s="477"/>
      <c r="D111" s="241">
        <v>637.19348155364889</v>
      </c>
      <c r="E111" s="239">
        <v>292.53931925319586</v>
      </c>
      <c r="F111" s="239">
        <v>238.77799200829034</v>
      </c>
      <c r="G111" s="239">
        <v>184.32154472652402</v>
      </c>
      <c r="H111" s="239">
        <v>311.4505755027331</v>
      </c>
      <c r="I111" s="239">
        <v>138.74423144100439</v>
      </c>
      <c r="J111" s="239">
        <v>39.478034134901002</v>
      </c>
      <c r="K111" s="239">
        <v>53.879962746173703</v>
      </c>
      <c r="L111" s="239">
        <v>39.221368999593302</v>
      </c>
      <c r="M111" s="239">
        <v>18.417000000000002</v>
      </c>
      <c r="N111" s="239">
        <v>45.352761415591999</v>
      </c>
      <c r="O111" s="242">
        <v>158.269108033203</v>
      </c>
      <c r="P111" s="239">
        <v>15.8391900007957</v>
      </c>
      <c r="Q111" s="239">
        <v>18.219501359624999</v>
      </c>
      <c r="R111" s="239">
        <v>227.9063059355947</v>
      </c>
      <c r="S111" s="239">
        <v>355.76560431031504</v>
      </c>
      <c r="T111" s="239">
        <v>221.51586002468147</v>
      </c>
      <c r="U111" s="239">
        <v>6.1657456387362002</v>
      </c>
      <c r="V111" s="239">
        <v>3.6541079693266005</v>
      </c>
      <c r="W111" s="239">
        <v>0</v>
      </c>
      <c r="X111" s="239">
        <v>2.6002000078943999</v>
      </c>
      <c r="Y111" s="239">
        <v>17.840405000000001</v>
      </c>
      <c r="Z111" s="239">
        <v>27.795461555423401</v>
      </c>
      <c r="AA111" s="252">
        <v>15.1172113612306</v>
      </c>
      <c r="AB111" s="225">
        <v>31.322000003081605</v>
      </c>
      <c r="AC111" s="225">
        <v>4.0517304104863996</v>
      </c>
      <c r="AD111" s="225">
        <v>8.518299997681801</v>
      </c>
      <c r="AE111" s="225">
        <v>35.871589999202804</v>
      </c>
      <c r="AF111" s="225">
        <v>38.013031007923999</v>
      </c>
      <c r="AG111" s="225">
        <v>29.260259999999999</v>
      </c>
      <c r="AH111" s="225">
        <v>13.4963599911885</v>
      </c>
      <c r="AI111" s="225">
        <v>1.5000000063084</v>
      </c>
      <c r="AJ111" s="225">
        <v>0</v>
      </c>
      <c r="AK111" s="225">
        <v>0</v>
      </c>
      <c r="AL111" s="225">
        <v>1.7033400000000001</v>
      </c>
      <c r="AM111" s="225">
        <v>0.34353</v>
      </c>
      <c r="AN111" s="241">
        <v>0</v>
      </c>
      <c r="AO111" s="239">
        <v>0</v>
      </c>
      <c r="AP111" s="239">
        <v>0</v>
      </c>
      <c r="AQ111" s="239">
        <v>0</v>
      </c>
      <c r="AR111" s="239">
        <v>0</v>
      </c>
      <c r="AS111" s="239">
        <v>7.5459999989948008</v>
      </c>
      <c r="AT111" s="239">
        <v>5.3042699999999998E-3</v>
      </c>
      <c r="AU111" s="239">
        <v>0</v>
      </c>
      <c r="AV111" s="239">
        <v>1.45821098235</v>
      </c>
      <c r="AW111" s="239">
        <v>24.059159999999999</v>
      </c>
      <c r="AX111" s="239">
        <v>1.5214574999999999</v>
      </c>
      <c r="AY111" s="239">
        <v>0</v>
      </c>
      <c r="AZ111" s="241">
        <v>0</v>
      </c>
      <c r="BA111" s="239">
        <v>0</v>
      </c>
      <c r="BB111" s="239">
        <v>0</v>
      </c>
      <c r="BC111" s="239">
        <v>3.3569930160485999</v>
      </c>
      <c r="BD111" s="239">
        <v>0</v>
      </c>
      <c r="BE111" s="239">
        <v>0</v>
      </c>
      <c r="BF111" s="239">
        <v>46.055490406964005</v>
      </c>
      <c r="BG111" s="239">
        <v>0</v>
      </c>
      <c r="BH111" s="239">
        <v>0</v>
      </c>
      <c r="BI111" s="239">
        <v>0</v>
      </c>
      <c r="BJ111" s="239">
        <v>0</v>
      </c>
      <c r="BK111" s="239">
        <v>1.4623470033188002</v>
      </c>
      <c r="BL111" s="240">
        <f t="shared" ref="BL111" si="24">SUM(AZ111:BK111)</f>
        <v>50.8748304263314</v>
      </c>
      <c r="BM111" s="239">
        <v>0</v>
      </c>
      <c r="BN111" s="239">
        <v>0</v>
      </c>
      <c r="BO111" s="239">
        <v>0</v>
      </c>
      <c r="BP111" s="239">
        <v>0</v>
      </c>
      <c r="BQ111" s="239">
        <v>0.89476900000000004</v>
      </c>
      <c r="BR111" s="239">
        <v>0</v>
      </c>
      <c r="BS111" s="239">
        <v>0</v>
      </c>
      <c r="BT111" s="239">
        <v>0</v>
      </c>
      <c r="BU111" s="239">
        <v>0</v>
      </c>
      <c r="BV111" s="239">
        <v>0</v>
      </c>
      <c r="BW111" s="239">
        <v>0</v>
      </c>
      <c r="BX111" s="239">
        <v>0</v>
      </c>
      <c r="BY111" s="214">
        <f t="shared" si="17"/>
        <v>0.89476900000000004</v>
      </c>
      <c r="BZ111" s="241">
        <f>+BZ112</f>
        <v>0</v>
      </c>
      <c r="CA111" s="239">
        <f>+CA112</f>
        <v>0</v>
      </c>
      <c r="CB111" s="239">
        <f t="shared" ref="CB111:EA111" si="25">+CB112</f>
        <v>0</v>
      </c>
      <c r="CC111" s="239">
        <f t="shared" si="25"/>
        <v>0.25</v>
      </c>
      <c r="CD111" s="239">
        <f t="shared" si="25"/>
        <v>0</v>
      </c>
      <c r="CE111" s="239">
        <f t="shared" si="25"/>
        <v>0</v>
      </c>
      <c r="CF111" s="239">
        <f t="shared" si="25"/>
        <v>7</v>
      </c>
      <c r="CG111" s="239">
        <f t="shared" si="25"/>
        <v>0</v>
      </c>
      <c r="CH111" s="239">
        <f t="shared" si="25"/>
        <v>0</v>
      </c>
      <c r="CI111" s="239">
        <f t="shared" si="25"/>
        <v>0</v>
      </c>
      <c r="CJ111" s="239">
        <f t="shared" si="25"/>
        <v>0</v>
      </c>
      <c r="CK111" s="239">
        <f t="shared" si="25"/>
        <v>0</v>
      </c>
      <c r="CL111" s="240">
        <f>SUM(BZ111:CK111)</f>
        <v>7.25</v>
      </c>
      <c r="CM111" s="239">
        <f t="shared" si="25"/>
        <v>0.2</v>
      </c>
      <c r="CN111" s="239">
        <f t="shared" si="25"/>
        <v>0</v>
      </c>
      <c r="CO111" s="239">
        <f t="shared" si="25"/>
        <v>0</v>
      </c>
      <c r="CP111" s="239">
        <f t="shared" si="25"/>
        <v>0</v>
      </c>
      <c r="CQ111" s="239">
        <f t="shared" si="25"/>
        <v>0</v>
      </c>
      <c r="CR111" s="239">
        <f t="shared" si="25"/>
        <v>0.739514</v>
      </c>
      <c r="CS111" s="239">
        <f t="shared" si="25"/>
        <v>0</v>
      </c>
      <c r="CT111" s="239">
        <f t="shared" si="25"/>
        <v>0</v>
      </c>
      <c r="CU111" s="239">
        <f t="shared" si="25"/>
        <v>0.15</v>
      </c>
      <c r="CV111" s="239">
        <f t="shared" si="25"/>
        <v>0</v>
      </c>
      <c r="CW111" s="239">
        <f t="shared" si="25"/>
        <v>0.64847099997711199</v>
      </c>
      <c r="CX111" s="239">
        <f t="shared" si="25"/>
        <v>0.43438599999999999</v>
      </c>
      <c r="CY111" s="240">
        <f t="shared" si="20"/>
        <v>2.1723709999771117</v>
      </c>
      <c r="CZ111" s="239">
        <f t="shared" si="25"/>
        <v>0</v>
      </c>
      <c r="DA111" s="239">
        <f t="shared" si="25"/>
        <v>0</v>
      </c>
      <c r="DB111" s="239">
        <f t="shared" si="25"/>
        <v>0</v>
      </c>
      <c r="DC111" s="239">
        <f t="shared" si="25"/>
        <v>0</v>
      </c>
      <c r="DD111" s="239">
        <f t="shared" si="25"/>
        <v>2.2021350000000002</v>
      </c>
      <c r="DE111" s="239">
        <f t="shared" si="25"/>
        <v>0</v>
      </c>
      <c r="DF111" s="239">
        <f t="shared" si="25"/>
        <v>0</v>
      </c>
      <c r="DG111" s="239">
        <f t="shared" si="25"/>
        <v>0</v>
      </c>
      <c r="DH111" s="239">
        <f t="shared" si="25"/>
        <v>9.4846051635742185E-3</v>
      </c>
      <c r="DI111" s="239">
        <f t="shared" si="25"/>
        <v>0</v>
      </c>
      <c r="DJ111" s="239">
        <f t="shared" si="25"/>
        <v>0</v>
      </c>
      <c r="DK111" s="239">
        <f t="shared" si="25"/>
        <v>0</v>
      </c>
      <c r="DL111" s="240">
        <f t="shared" si="21"/>
        <v>2.2116196051635746</v>
      </c>
      <c r="DM111" s="239">
        <f t="shared" si="25"/>
        <v>0</v>
      </c>
      <c r="DN111" s="239">
        <f t="shared" si="25"/>
        <v>0.67367999998474093</v>
      </c>
      <c r="DO111" s="239">
        <f t="shared" si="25"/>
        <v>0.15738170000000001</v>
      </c>
      <c r="DP111" s="239">
        <f t="shared" si="25"/>
        <v>1.1277495000076301</v>
      </c>
      <c r="DQ111" s="239">
        <f t="shared" si="25"/>
        <v>0.45245000000000002</v>
      </c>
      <c r="DR111" s="239">
        <f t="shared" si="25"/>
        <v>2.0404830000076299</v>
      </c>
      <c r="DS111" s="239">
        <f t="shared" si="25"/>
        <v>0</v>
      </c>
      <c r="DT111" s="239">
        <f t="shared" si="25"/>
        <v>0</v>
      </c>
      <c r="DU111" s="239">
        <f t="shared" si="25"/>
        <v>2.5001064201354901E-2</v>
      </c>
      <c r="DV111" s="239">
        <f t="shared" si="25"/>
        <v>0</v>
      </c>
      <c r="DW111" s="239">
        <f t="shared" si="25"/>
        <v>1.0748952999954224</v>
      </c>
      <c r="DX111" s="239">
        <f t="shared" si="25"/>
        <v>1.14457299995422</v>
      </c>
      <c r="DY111" s="241">
        <f t="shared" si="25"/>
        <v>0.45860199997711198</v>
      </c>
      <c r="DZ111" s="239">
        <f t="shared" si="25"/>
        <v>5.7408750000000001E-2</v>
      </c>
      <c r="EA111" s="239">
        <f t="shared" si="25"/>
        <v>0</v>
      </c>
      <c r="EE111" s="113"/>
      <c r="EF111" s="113"/>
      <c r="EG111" s="113"/>
      <c r="EH111" s="113"/>
      <c r="EI111" s="113"/>
      <c r="EJ111" s="113"/>
      <c r="EK111" s="113"/>
      <c r="EL111" s="113"/>
      <c r="EM111" s="113"/>
      <c r="EN111" s="113"/>
      <c r="EO111" s="113"/>
      <c r="EP111" s="113"/>
      <c r="EQ111" s="113"/>
      <c r="ER111" s="113"/>
      <c r="ES111" s="113"/>
      <c r="ET111" s="113"/>
      <c r="EU111" s="113"/>
      <c r="EV111" s="113"/>
    </row>
    <row r="112" spans="1:152" ht="20.100000000000001" customHeight="1" thickBot="1" x14ac:dyDescent="0.3">
      <c r="A112" s="269"/>
      <c r="B112" s="260" t="s">
        <v>15</v>
      </c>
      <c r="C112" s="261" t="s">
        <v>16</v>
      </c>
      <c r="D112" s="255">
        <v>637.19348155364889</v>
      </c>
      <c r="E112" s="256">
        <v>292.53931925319586</v>
      </c>
      <c r="F112" s="256">
        <v>238.77799200829034</v>
      </c>
      <c r="G112" s="256">
        <v>184.32154472652402</v>
      </c>
      <c r="H112" s="256">
        <v>311.4505755027331</v>
      </c>
      <c r="I112" s="256">
        <v>138.74423144100439</v>
      </c>
      <c r="J112" s="256">
        <v>39.478034134901002</v>
      </c>
      <c r="K112" s="256">
        <v>53.879962746173703</v>
      </c>
      <c r="L112" s="256">
        <v>39.221368999593302</v>
      </c>
      <c r="M112" s="256">
        <v>18.417000000000002</v>
      </c>
      <c r="N112" s="256">
        <v>45.352761415591999</v>
      </c>
      <c r="O112" s="262">
        <v>158.269108033203</v>
      </c>
      <c r="P112" s="256">
        <v>15.8391900007957</v>
      </c>
      <c r="Q112" s="256">
        <v>18.219501359624999</v>
      </c>
      <c r="R112" s="256">
        <v>227.9063059355947</v>
      </c>
      <c r="S112" s="256">
        <v>355.76560431031504</v>
      </c>
      <c r="T112" s="256">
        <v>221.51586002468147</v>
      </c>
      <c r="U112" s="256">
        <v>6.1657456387362002</v>
      </c>
      <c r="V112" s="256">
        <v>3.6541079693266005</v>
      </c>
      <c r="W112" s="256">
        <v>0</v>
      </c>
      <c r="X112" s="256">
        <v>2.6002000078943999</v>
      </c>
      <c r="Y112" s="256">
        <v>17.840405000000001</v>
      </c>
      <c r="Z112" s="256">
        <v>27.795461555423401</v>
      </c>
      <c r="AA112" s="257">
        <v>15.1172113612306</v>
      </c>
      <c r="AB112" s="256">
        <v>31.322000003081605</v>
      </c>
      <c r="AC112" s="256">
        <v>4.0517304104863996</v>
      </c>
      <c r="AD112" s="256">
        <v>8.518299997681801</v>
      </c>
      <c r="AE112" s="256">
        <v>35.871589999202804</v>
      </c>
      <c r="AF112" s="256">
        <v>38.013031007923999</v>
      </c>
      <c r="AG112" s="256">
        <v>29.260259999999999</v>
      </c>
      <c r="AH112" s="256">
        <v>13.4963599911885</v>
      </c>
      <c r="AI112" s="256">
        <v>1.5000000063084</v>
      </c>
      <c r="AJ112" s="256">
        <v>0</v>
      </c>
      <c r="AK112" s="256">
        <v>0</v>
      </c>
      <c r="AL112" s="256">
        <v>1.7033400000000001</v>
      </c>
      <c r="AM112" s="256">
        <v>0.34353</v>
      </c>
      <c r="AN112" s="255">
        <v>0</v>
      </c>
      <c r="AO112" s="256">
        <v>0</v>
      </c>
      <c r="AP112" s="256">
        <v>0</v>
      </c>
      <c r="AQ112" s="256">
        <v>0</v>
      </c>
      <c r="AR112" s="256">
        <v>0</v>
      </c>
      <c r="AS112" s="256">
        <v>7.5459999989948008</v>
      </c>
      <c r="AT112" s="256">
        <v>5.3042699999999998E-3</v>
      </c>
      <c r="AU112" s="256">
        <v>0</v>
      </c>
      <c r="AV112" s="256">
        <v>1.45821098235</v>
      </c>
      <c r="AW112" s="256">
        <v>24.059159999999999</v>
      </c>
      <c r="AX112" s="256">
        <v>1.5214574999999999</v>
      </c>
      <c r="AY112" s="256">
        <v>0</v>
      </c>
      <c r="AZ112" s="255">
        <v>0</v>
      </c>
      <c r="BA112" s="256">
        <v>0</v>
      </c>
      <c r="BB112" s="256">
        <v>0</v>
      </c>
      <c r="BC112" s="256">
        <v>3.3569930160485999</v>
      </c>
      <c r="BD112" s="256">
        <v>0</v>
      </c>
      <c r="BE112" s="256">
        <v>0</v>
      </c>
      <c r="BF112" s="256">
        <v>46.055490406964005</v>
      </c>
      <c r="BG112" s="256">
        <v>0</v>
      </c>
      <c r="BH112" s="256">
        <v>0</v>
      </c>
      <c r="BI112" s="256">
        <v>0</v>
      </c>
      <c r="BJ112" s="256">
        <v>0</v>
      </c>
      <c r="BK112" s="256">
        <v>1.4623470033188002</v>
      </c>
      <c r="BL112" s="265">
        <f t="shared" ref="BL112" si="26">SUM(AZ112:BK112)</f>
        <v>50.8748304263314</v>
      </c>
      <c r="BM112" s="256">
        <v>0</v>
      </c>
      <c r="BN112" s="256">
        <v>0</v>
      </c>
      <c r="BO112" s="256">
        <v>0</v>
      </c>
      <c r="BP112" s="256">
        <v>0</v>
      </c>
      <c r="BQ112" s="256">
        <v>0.89476900000000004</v>
      </c>
      <c r="BR112" s="256">
        <v>0</v>
      </c>
      <c r="BS112" s="256">
        <v>0</v>
      </c>
      <c r="BT112" s="256">
        <v>0</v>
      </c>
      <c r="BU112" s="256">
        <v>0</v>
      </c>
      <c r="BV112" s="256">
        <v>0</v>
      </c>
      <c r="BW112" s="256">
        <v>0</v>
      </c>
      <c r="BX112" s="256">
        <v>0</v>
      </c>
      <c r="BY112" s="265">
        <f>SUM(BM112:BX112)</f>
        <v>0.89476900000000004</v>
      </c>
      <c r="BZ112" s="255">
        <v>0</v>
      </c>
      <c r="CA112" s="256">
        <v>0</v>
      </c>
      <c r="CB112" s="256">
        <v>0</v>
      </c>
      <c r="CC112" s="256">
        <f>250000/1000000</f>
        <v>0.25</v>
      </c>
      <c r="CD112" s="256">
        <v>0</v>
      </c>
      <c r="CE112" s="256">
        <v>0</v>
      </c>
      <c r="CF112" s="256">
        <v>7</v>
      </c>
      <c r="CG112" s="256">
        <v>0</v>
      </c>
      <c r="CH112" s="256">
        <v>0</v>
      </c>
      <c r="CI112" s="256">
        <v>0</v>
      </c>
      <c r="CJ112" s="256">
        <v>0</v>
      </c>
      <c r="CK112" s="256">
        <v>0</v>
      </c>
      <c r="CL112" s="265">
        <f>SUM(BZ112:CK112)</f>
        <v>7.25</v>
      </c>
      <c r="CM112" s="256">
        <v>0.2</v>
      </c>
      <c r="CN112" s="256">
        <v>0</v>
      </c>
      <c r="CO112" s="256">
        <v>0</v>
      </c>
      <c r="CP112" s="256">
        <v>0</v>
      </c>
      <c r="CQ112" s="256">
        <v>0</v>
      </c>
      <c r="CR112" s="256">
        <f>739514/1000000</f>
        <v>0.739514</v>
      </c>
      <c r="CS112" s="256">
        <v>0</v>
      </c>
      <c r="CT112" s="256">
        <v>0</v>
      </c>
      <c r="CU112" s="256">
        <f>150000/1000000</f>
        <v>0.15</v>
      </c>
      <c r="CV112" s="256">
        <v>0</v>
      </c>
      <c r="CW112" s="256">
        <f>648470.999977112/1000000</f>
        <v>0.64847099997711199</v>
      </c>
      <c r="CX112" s="256">
        <f>434386/1000000</f>
        <v>0.43438599999999999</v>
      </c>
      <c r="CY112" s="265">
        <f t="shared" si="20"/>
        <v>2.1723709999771117</v>
      </c>
      <c r="CZ112" s="256">
        <v>0</v>
      </c>
      <c r="DA112" s="256">
        <v>0</v>
      </c>
      <c r="DB112" s="256">
        <v>0</v>
      </c>
      <c r="DC112" s="256">
        <v>0</v>
      </c>
      <c r="DD112" s="256">
        <v>2.2021350000000002</v>
      </c>
      <c r="DE112" s="256">
        <v>0</v>
      </c>
      <c r="DF112" s="256">
        <v>0</v>
      </c>
      <c r="DG112" s="256">
        <v>0</v>
      </c>
      <c r="DH112" s="256">
        <v>9.4846051635742185E-3</v>
      </c>
      <c r="DI112" s="256">
        <v>0</v>
      </c>
      <c r="DJ112" s="256">
        <v>0</v>
      </c>
      <c r="DK112" s="256">
        <v>0</v>
      </c>
      <c r="DL112" s="265">
        <f t="shared" ref="DL112" si="27">SUM(CZ112:DK112)</f>
        <v>2.2116196051635746</v>
      </c>
      <c r="DM112" s="256">
        <v>0</v>
      </c>
      <c r="DN112" s="256">
        <f>673679.999984741/1000000</f>
        <v>0.67367999998474093</v>
      </c>
      <c r="DO112" s="256">
        <f>157381.7/1000000</f>
        <v>0.15738170000000001</v>
      </c>
      <c r="DP112" s="256">
        <f>+(1127749.50000763/1000000)</f>
        <v>1.1277495000076301</v>
      </c>
      <c r="DQ112" s="256">
        <f>452450/1000000</f>
        <v>0.45245000000000002</v>
      </c>
      <c r="DR112" s="27">
        <v>2.0404830000076299</v>
      </c>
      <c r="DS112" s="27">
        <v>0</v>
      </c>
      <c r="DT112" s="27">
        <v>0</v>
      </c>
      <c r="DU112" s="27">
        <f>25001.0642013549/1000000</f>
        <v>2.5001064201354901E-2</v>
      </c>
      <c r="DV112" s="27">
        <v>0</v>
      </c>
      <c r="DW112" s="27">
        <v>1.0748952999954224</v>
      </c>
      <c r="DX112" s="27">
        <f>1144572.99995422/1000000</f>
        <v>1.14457299995422</v>
      </c>
      <c r="DY112" s="224">
        <f>458601.999977112/1000000</f>
        <v>0.45860199997711198</v>
      </c>
      <c r="DZ112" s="27">
        <f>57408.75/1000000</f>
        <v>5.7408750000000001E-2</v>
      </c>
      <c r="EA112" s="27"/>
      <c r="EC112" s="113" t="s">
        <v>265</v>
      </c>
      <c r="EE112" s="113"/>
      <c r="EF112" s="113"/>
      <c r="EG112" s="113"/>
      <c r="EH112" s="113"/>
      <c r="EI112" s="113"/>
      <c r="EJ112" s="113"/>
      <c r="EK112" s="113"/>
      <c r="EL112" s="113"/>
      <c r="EM112" s="113"/>
      <c r="EN112" s="113"/>
      <c r="EO112" s="113"/>
      <c r="EP112" s="113"/>
      <c r="EQ112" s="113"/>
      <c r="ER112" s="113"/>
      <c r="ES112" s="113"/>
      <c r="ET112" s="113"/>
      <c r="EU112" s="113"/>
      <c r="EV112" s="113"/>
    </row>
    <row r="113" spans="1:3430" ht="20.100000000000001" customHeight="1" thickBot="1" x14ac:dyDescent="0.3">
      <c r="A113" s="269"/>
      <c r="B113" s="445"/>
      <c r="C113" s="446" t="s">
        <v>62</v>
      </c>
      <c r="D113" s="286">
        <f t="shared" ref="D113:AI113" si="28">+D114+D166</f>
        <v>4818</v>
      </c>
      <c r="E113" s="184">
        <f t="shared" si="28"/>
        <v>4049</v>
      </c>
      <c r="F113" s="184">
        <f t="shared" si="28"/>
        <v>4689</v>
      </c>
      <c r="G113" s="184">
        <f t="shared" si="28"/>
        <v>4475</v>
      </c>
      <c r="H113" s="184">
        <f t="shared" si="28"/>
        <v>4572</v>
      </c>
      <c r="I113" s="184">
        <f t="shared" si="28"/>
        <v>4631</v>
      </c>
      <c r="J113" s="184">
        <f t="shared" si="28"/>
        <v>4779</v>
      </c>
      <c r="K113" s="184">
        <f t="shared" si="28"/>
        <v>4207</v>
      </c>
      <c r="L113" s="184">
        <f t="shared" si="28"/>
        <v>4642</v>
      </c>
      <c r="M113" s="184">
        <f t="shared" si="28"/>
        <v>4691</v>
      </c>
      <c r="N113" s="184">
        <f t="shared" si="28"/>
        <v>4563</v>
      </c>
      <c r="O113" s="185">
        <f t="shared" si="28"/>
        <v>5060</v>
      </c>
      <c r="P113" s="286">
        <f t="shared" si="28"/>
        <v>4115</v>
      </c>
      <c r="Q113" s="184">
        <f t="shared" si="28"/>
        <v>3913</v>
      </c>
      <c r="R113" s="184">
        <f t="shared" si="28"/>
        <v>4937</v>
      </c>
      <c r="S113" s="184">
        <f t="shared" si="28"/>
        <v>4744</v>
      </c>
      <c r="T113" s="184">
        <f t="shared" si="28"/>
        <v>4831</v>
      </c>
      <c r="U113" s="184">
        <f t="shared" si="28"/>
        <v>4901</v>
      </c>
      <c r="V113" s="184">
        <f t="shared" si="28"/>
        <v>4716</v>
      </c>
      <c r="W113" s="184">
        <f t="shared" si="28"/>
        <v>4862</v>
      </c>
      <c r="X113" s="184">
        <f t="shared" si="28"/>
        <v>4928</v>
      </c>
      <c r="Y113" s="184">
        <f t="shared" si="28"/>
        <v>4863</v>
      </c>
      <c r="Z113" s="184">
        <f t="shared" si="28"/>
        <v>4670</v>
      </c>
      <c r="AA113" s="185">
        <f t="shared" si="28"/>
        <v>5357</v>
      </c>
      <c r="AB113" s="286">
        <f t="shared" si="28"/>
        <v>4667</v>
      </c>
      <c r="AC113" s="184">
        <f t="shared" si="28"/>
        <v>4386</v>
      </c>
      <c r="AD113" s="184">
        <f t="shared" si="28"/>
        <v>4844</v>
      </c>
      <c r="AE113" s="184">
        <f t="shared" si="28"/>
        <v>4529</v>
      </c>
      <c r="AF113" s="184">
        <f t="shared" si="28"/>
        <v>5003</v>
      </c>
      <c r="AG113" s="184">
        <f t="shared" si="28"/>
        <v>4751</v>
      </c>
      <c r="AH113" s="184">
        <f t="shared" si="28"/>
        <v>4370</v>
      </c>
      <c r="AI113" s="184">
        <f t="shared" si="28"/>
        <v>4866</v>
      </c>
      <c r="AJ113" s="184">
        <f t="shared" ref="AJ113:BO113" si="29">+AJ114+AJ166</f>
        <v>4656</v>
      </c>
      <c r="AK113" s="184">
        <f t="shared" si="29"/>
        <v>4401</v>
      </c>
      <c r="AL113" s="184">
        <f t="shared" si="29"/>
        <v>4592</v>
      </c>
      <c r="AM113" s="185">
        <f t="shared" si="29"/>
        <v>4909</v>
      </c>
      <c r="AN113" s="184">
        <f t="shared" si="29"/>
        <v>4349</v>
      </c>
      <c r="AO113" s="184">
        <f t="shared" si="29"/>
        <v>4190</v>
      </c>
      <c r="AP113" s="184">
        <f t="shared" si="29"/>
        <v>5017</v>
      </c>
      <c r="AQ113" s="184">
        <f t="shared" si="29"/>
        <v>4464</v>
      </c>
      <c r="AR113" s="184">
        <f t="shared" si="29"/>
        <v>5468</v>
      </c>
      <c r="AS113" s="184">
        <f t="shared" si="29"/>
        <v>4548</v>
      </c>
      <c r="AT113" s="184">
        <f t="shared" si="29"/>
        <v>5119</v>
      </c>
      <c r="AU113" s="184">
        <f t="shared" si="29"/>
        <v>5111</v>
      </c>
      <c r="AV113" s="184">
        <f t="shared" si="29"/>
        <v>4741</v>
      </c>
      <c r="AW113" s="184">
        <f t="shared" si="29"/>
        <v>5477</v>
      </c>
      <c r="AX113" s="184">
        <f t="shared" si="29"/>
        <v>4811</v>
      </c>
      <c r="AY113" s="184">
        <f t="shared" si="29"/>
        <v>4812</v>
      </c>
      <c r="AZ113" s="286">
        <f t="shared" si="29"/>
        <v>4825</v>
      </c>
      <c r="BA113" s="184">
        <f t="shared" si="29"/>
        <v>4346</v>
      </c>
      <c r="BB113" s="184">
        <f t="shared" si="29"/>
        <v>4870</v>
      </c>
      <c r="BC113" s="184">
        <f t="shared" si="29"/>
        <v>5377</v>
      </c>
      <c r="BD113" s="184">
        <f t="shared" si="29"/>
        <v>5567</v>
      </c>
      <c r="BE113" s="184">
        <f t="shared" si="29"/>
        <v>5184</v>
      </c>
      <c r="BF113" s="184">
        <f t="shared" si="29"/>
        <v>6092</v>
      </c>
      <c r="BG113" s="184">
        <f t="shared" si="29"/>
        <v>5617</v>
      </c>
      <c r="BH113" s="184">
        <f t="shared" si="29"/>
        <v>5571</v>
      </c>
      <c r="BI113" s="184">
        <f t="shared" si="29"/>
        <v>6144</v>
      </c>
      <c r="BJ113" s="184">
        <f t="shared" si="29"/>
        <v>5908</v>
      </c>
      <c r="BK113" s="184">
        <f t="shared" si="29"/>
        <v>6383</v>
      </c>
      <c r="BL113" s="273">
        <f t="shared" si="29"/>
        <v>65884</v>
      </c>
      <c r="BM113" s="184">
        <f t="shared" si="29"/>
        <v>5975</v>
      </c>
      <c r="BN113" s="184">
        <f t="shared" si="29"/>
        <v>5667</v>
      </c>
      <c r="BO113" s="184">
        <f t="shared" si="29"/>
        <v>5795</v>
      </c>
      <c r="BP113" s="184">
        <f t="shared" ref="BP113:BY113" si="30">+BP114+BP166</f>
        <v>6110</v>
      </c>
      <c r="BQ113" s="184">
        <f t="shared" si="30"/>
        <v>6330</v>
      </c>
      <c r="BR113" s="184">
        <f t="shared" si="30"/>
        <v>5869</v>
      </c>
      <c r="BS113" s="184">
        <f t="shared" si="30"/>
        <v>6577</v>
      </c>
      <c r="BT113" s="184">
        <f t="shared" si="30"/>
        <v>6185</v>
      </c>
      <c r="BU113" s="184">
        <f t="shared" si="30"/>
        <v>6482</v>
      </c>
      <c r="BV113" s="184">
        <f t="shared" si="30"/>
        <v>7020</v>
      </c>
      <c r="BW113" s="184">
        <f t="shared" si="30"/>
        <v>5865</v>
      </c>
      <c r="BX113" s="184">
        <f t="shared" si="30"/>
        <v>8096</v>
      </c>
      <c r="BY113" s="273">
        <f t="shared" si="30"/>
        <v>75971</v>
      </c>
      <c r="BZ113" s="286">
        <f t="shared" ref="BZ113:DE113" si="31">+BZ114+BZ166+BZ211+BZ213</f>
        <v>6958</v>
      </c>
      <c r="CA113" s="184">
        <f t="shared" si="31"/>
        <v>6200</v>
      </c>
      <c r="CB113" s="184">
        <f t="shared" si="31"/>
        <v>7463</v>
      </c>
      <c r="CC113" s="184">
        <f t="shared" si="31"/>
        <v>7619</v>
      </c>
      <c r="CD113" s="184">
        <f t="shared" si="31"/>
        <v>7075</v>
      </c>
      <c r="CE113" s="184">
        <f t="shared" si="31"/>
        <v>7719</v>
      </c>
      <c r="CF113" s="184">
        <f t="shared" si="31"/>
        <v>8563</v>
      </c>
      <c r="CG113" s="184">
        <f t="shared" si="31"/>
        <v>8072</v>
      </c>
      <c r="CH113" s="184">
        <f t="shared" si="31"/>
        <v>8354</v>
      </c>
      <c r="CI113" s="184">
        <f t="shared" si="31"/>
        <v>9065</v>
      </c>
      <c r="CJ113" s="184">
        <f t="shared" si="31"/>
        <v>8368</v>
      </c>
      <c r="CK113" s="184">
        <f t="shared" si="31"/>
        <v>9607</v>
      </c>
      <c r="CL113" s="273">
        <f t="shared" si="31"/>
        <v>95063</v>
      </c>
      <c r="CM113" s="184">
        <f t="shared" si="31"/>
        <v>8202</v>
      </c>
      <c r="CN113" s="184">
        <f t="shared" si="31"/>
        <v>8027</v>
      </c>
      <c r="CO113" s="184">
        <f t="shared" si="31"/>
        <v>9706</v>
      </c>
      <c r="CP113" s="184">
        <f t="shared" si="31"/>
        <v>9582</v>
      </c>
      <c r="CQ113" s="184">
        <f t="shared" si="31"/>
        <v>9346</v>
      </c>
      <c r="CR113" s="184">
        <f t="shared" si="31"/>
        <v>10167</v>
      </c>
      <c r="CS113" s="184">
        <f t="shared" si="31"/>
        <v>9729</v>
      </c>
      <c r="CT113" s="184">
        <f t="shared" si="31"/>
        <v>10958</v>
      </c>
      <c r="CU113" s="184">
        <f t="shared" si="31"/>
        <v>10774</v>
      </c>
      <c r="CV113" s="184">
        <f t="shared" si="31"/>
        <v>10544</v>
      </c>
      <c r="CW113" s="184">
        <f t="shared" si="31"/>
        <v>10900</v>
      </c>
      <c r="CX113" s="184">
        <f t="shared" si="31"/>
        <v>12418</v>
      </c>
      <c r="CY113" s="273">
        <f t="shared" si="31"/>
        <v>120353</v>
      </c>
      <c r="CZ113" s="184">
        <f t="shared" si="31"/>
        <v>11337</v>
      </c>
      <c r="DA113" s="184">
        <f t="shared" si="31"/>
        <v>10159</v>
      </c>
      <c r="DB113" s="184">
        <f t="shared" si="31"/>
        <v>13101</v>
      </c>
      <c r="DC113" s="184">
        <f t="shared" si="31"/>
        <v>10666</v>
      </c>
      <c r="DD113" s="184">
        <f t="shared" si="31"/>
        <v>12754</v>
      </c>
      <c r="DE113" s="184">
        <f t="shared" si="31"/>
        <v>11876</v>
      </c>
      <c r="DF113" s="184">
        <f t="shared" ref="DF113:DY113" si="32">+DF114+DF166+DF211+DF213</f>
        <v>11488</v>
      </c>
      <c r="DG113" s="184">
        <f t="shared" si="32"/>
        <v>11746</v>
      </c>
      <c r="DH113" s="184">
        <f t="shared" si="32"/>
        <v>10822</v>
      </c>
      <c r="DI113" s="184">
        <f t="shared" si="32"/>
        <v>11582</v>
      </c>
      <c r="DJ113" s="184">
        <f t="shared" si="32"/>
        <v>11115</v>
      </c>
      <c r="DK113" s="184">
        <f t="shared" si="32"/>
        <v>11097</v>
      </c>
      <c r="DL113" s="273">
        <f t="shared" si="32"/>
        <v>137743</v>
      </c>
      <c r="DM113" s="184">
        <f t="shared" si="32"/>
        <v>11131</v>
      </c>
      <c r="DN113" s="184">
        <f t="shared" si="32"/>
        <v>9502</v>
      </c>
      <c r="DO113" s="184">
        <f t="shared" si="32"/>
        <v>11001</v>
      </c>
      <c r="DP113" s="184">
        <f t="shared" si="32"/>
        <v>11295</v>
      </c>
      <c r="DQ113" s="184">
        <f t="shared" si="32"/>
        <v>11288</v>
      </c>
      <c r="DR113" s="184">
        <f t="shared" si="32"/>
        <v>11233</v>
      </c>
      <c r="DS113" s="184">
        <f t="shared" si="32"/>
        <v>11591</v>
      </c>
      <c r="DT113" s="184">
        <f t="shared" si="32"/>
        <v>12322</v>
      </c>
      <c r="DU113" s="184">
        <f t="shared" si="32"/>
        <v>11034</v>
      </c>
      <c r="DV113" s="184">
        <f t="shared" si="32"/>
        <v>12537</v>
      </c>
      <c r="DW113" s="184">
        <f t="shared" si="32"/>
        <v>11680</v>
      </c>
      <c r="DX113" s="184">
        <f t="shared" si="32"/>
        <v>11839</v>
      </c>
      <c r="DY113" s="286">
        <f t="shared" si="32"/>
        <v>11787</v>
      </c>
      <c r="DZ113" s="184">
        <f t="shared" ref="DZ113:EA113" si="33">+DZ114+DZ166+DZ211+DZ213</f>
        <v>10790</v>
      </c>
      <c r="EA113" s="184">
        <f t="shared" si="33"/>
        <v>0</v>
      </c>
      <c r="EE113" s="113"/>
      <c r="EF113" s="113"/>
      <c r="EG113" s="113"/>
      <c r="EH113" s="113"/>
      <c r="EI113" s="113"/>
      <c r="EJ113" s="113"/>
      <c r="EK113" s="113"/>
      <c r="EL113" s="113"/>
      <c r="EM113" s="113"/>
      <c r="EN113" s="113"/>
      <c r="EO113" s="113"/>
      <c r="EP113" s="113"/>
      <c r="EQ113" s="113"/>
      <c r="ER113" s="113"/>
      <c r="ES113" s="113"/>
      <c r="ET113" s="113"/>
      <c r="EU113" s="113"/>
      <c r="EV113" s="113"/>
    </row>
    <row r="114" spans="1:3430" s="23" customFormat="1" ht="20.100000000000001" customHeight="1" thickBot="1" x14ac:dyDescent="0.35">
      <c r="A114" s="269"/>
      <c r="B114" s="161" t="s">
        <v>49</v>
      </c>
      <c r="C114" s="131"/>
      <c r="D114" s="83">
        <f t="shared" ref="D114:BM114" si="34">SUM(D115:D165)-D157-D149</f>
        <v>3540</v>
      </c>
      <c r="E114" s="68">
        <f t="shared" si="34"/>
        <v>2890</v>
      </c>
      <c r="F114" s="68">
        <f t="shared" si="34"/>
        <v>3326</v>
      </c>
      <c r="G114" s="68">
        <f t="shared" si="34"/>
        <v>3172</v>
      </c>
      <c r="H114" s="68">
        <f t="shared" si="34"/>
        <v>3135</v>
      </c>
      <c r="I114" s="68">
        <f t="shared" si="34"/>
        <v>3204</v>
      </c>
      <c r="J114" s="68">
        <f t="shared" si="34"/>
        <v>3336</v>
      </c>
      <c r="K114" s="68">
        <f t="shared" si="34"/>
        <v>2954</v>
      </c>
      <c r="L114" s="68">
        <f t="shared" si="34"/>
        <v>3325</v>
      </c>
      <c r="M114" s="68">
        <f t="shared" si="34"/>
        <v>3398</v>
      </c>
      <c r="N114" s="68">
        <f t="shared" si="34"/>
        <v>3222</v>
      </c>
      <c r="O114" s="68">
        <f t="shared" si="34"/>
        <v>3608</v>
      </c>
      <c r="P114" s="68">
        <f t="shared" si="34"/>
        <v>2992</v>
      </c>
      <c r="Q114" s="68">
        <f t="shared" si="34"/>
        <v>2799</v>
      </c>
      <c r="R114" s="68">
        <f t="shared" si="34"/>
        <v>3560</v>
      </c>
      <c r="S114" s="68">
        <f t="shared" si="34"/>
        <v>3379</v>
      </c>
      <c r="T114" s="68">
        <f t="shared" si="34"/>
        <v>3440</v>
      </c>
      <c r="U114" s="68">
        <f t="shared" si="34"/>
        <v>3385</v>
      </c>
      <c r="V114" s="68">
        <f t="shared" si="34"/>
        <v>3372</v>
      </c>
      <c r="W114" s="68">
        <f t="shared" si="34"/>
        <v>3576</v>
      </c>
      <c r="X114" s="68">
        <f t="shared" si="34"/>
        <v>3634</v>
      </c>
      <c r="Y114" s="68">
        <f t="shared" si="34"/>
        <v>3562</v>
      </c>
      <c r="Z114" s="68">
        <f t="shared" si="34"/>
        <v>3461</v>
      </c>
      <c r="AA114" s="68">
        <f t="shared" si="34"/>
        <v>3787</v>
      </c>
      <c r="AB114" s="68">
        <f t="shared" si="34"/>
        <v>3466</v>
      </c>
      <c r="AC114" s="68">
        <f t="shared" si="34"/>
        <v>3227</v>
      </c>
      <c r="AD114" s="68">
        <f t="shared" si="34"/>
        <v>3548</v>
      </c>
      <c r="AE114" s="68">
        <f t="shared" si="34"/>
        <v>3330</v>
      </c>
      <c r="AF114" s="68">
        <f t="shared" si="34"/>
        <v>3619</v>
      </c>
      <c r="AG114" s="68">
        <f t="shared" si="34"/>
        <v>3478</v>
      </c>
      <c r="AH114" s="68">
        <f t="shared" si="34"/>
        <v>3061</v>
      </c>
      <c r="AI114" s="68">
        <f t="shared" si="34"/>
        <v>3343</v>
      </c>
      <c r="AJ114" s="68">
        <f t="shared" si="34"/>
        <v>3208</v>
      </c>
      <c r="AK114" s="68">
        <f t="shared" si="34"/>
        <v>3093</v>
      </c>
      <c r="AL114" s="68">
        <f t="shared" si="34"/>
        <v>3184</v>
      </c>
      <c r="AM114" s="68">
        <f t="shared" si="34"/>
        <v>3413</v>
      </c>
      <c r="AN114" s="83">
        <f t="shared" si="34"/>
        <v>3047</v>
      </c>
      <c r="AO114" s="68">
        <f t="shared" si="34"/>
        <v>2946</v>
      </c>
      <c r="AP114" s="68">
        <f t="shared" si="34"/>
        <v>3455</v>
      </c>
      <c r="AQ114" s="68">
        <f t="shared" si="34"/>
        <v>2991</v>
      </c>
      <c r="AR114" s="68">
        <f t="shared" si="34"/>
        <v>3694</v>
      </c>
      <c r="AS114" s="68">
        <f t="shared" si="34"/>
        <v>3169</v>
      </c>
      <c r="AT114" s="68">
        <f t="shared" si="34"/>
        <v>3664</v>
      </c>
      <c r="AU114" s="68">
        <f t="shared" si="34"/>
        <v>3648</v>
      </c>
      <c r="AV114" s="68">
        <f t="shared" si="34"/>
        <v>3352</v>
      </c>
      <c r="AW114" s="68">
        <f t="shared" si="34"/>
        <v>3971</v>
      </c>
      <c r="AX114" s="68">
        <f t="shared" si="34"/>
        <v>3492</v>
      </c>
      <c r="AY114" s="190">
        <f t="shared" si="34"/>
        <v>3500</v>
      </c>
      <c r="AZ114" s="68">
        <f t="shared" si="34"/>
        <v>3421</v>
      </c>
      <c r="BA114" s="68">
        <f t="shared" si="34"/>
        <v>3115</v>
      </c>
      <c r="BB114" s="68">
        <f t="shared" si="34"/>
        <v>3510</v>
      </c>
      <c r="BC114" s="68">
        <f t="shared" si="34"/>
        <v>3924</v>
      </c>
      <c r="BD114" s="68">
        <f t="shared" si="34"/>
        <v>4158</v>
      </c>
      <c r="BE114" s="68">
        <f t="shared" si="34"/>
        <v>3851</v>
      </c>
      <c r="BF114" s="68">
        <f t="shared" si="34"/>
        <v>4624</v>
      </c>
      <c r="BG114" s="68">
        <f t="shared" si="34"/>
        <v>4104</v>
      </c>
      <c r="BH114" s="68">
        <f t="shared" si="34"/>
        <v>4102</v>
      </c>
      <c r="BI114" s="68">
        <f t="shared" si="34"/>
        <v>4539</v>
      </c>
      <c r="BJ114" s="68">
        <f t="shared" si="34"/>
        <v>4428</v>
      </c>
      <c r="BK114" s="68">
        <f t="shared" si="34"/>
        <v>4924</v>
      </c>
      <c r="BL114" s="69">
        <f t="shared" si="34"/>
        <v>48700</v>
      </c>
      <c r="BM114" s="68">
        <f t="shared" si="34"/>
        <v>4534</v>
      </c>
      <c r="BN114" s="68">
        <f t="shared" ref="BN114:DX114" si="35">SUM(BN115:BN165)-BN157-BN149</f>
        <v>4297</v>
      </c>
      <c r="BO114" s="68">
        <f t="shared" si="35"/>
        <v>4382</v>
      </c>
      <c r="BP114" s="68">
        <f t="shared" si="35"/>
        <v>4614</v>
      </c>
      <c r="BQ114" s="68">
        <f t="shared" si="35"/>
        <v>4771</v>
      </c>
      <c r="BR114" s="68">
        <f t="shared" si="35"/>
        <v>4427</v>
      </c>
      <c r="BS114" s="68">
        <f t="shared" si="35"/>
        <v>5008</v>
      </c>
      <c r="BT114" s="68">
        <f t="shared" si="35"/>
        <v>4554</v>
      </c>
      <c r="BU114" s="68">
        <f t="shared" si="35"/>
        <v>4822</v>
      </c>
      <c r="BV114" s="68">
        <f t="shared" si="35"/>
        <v>5310</v>
      </c>
      <c r="BW114" s="68">
        <f t="shared" si="35"/>
        <v>4466</v>
      </c>
      <c r="BX114" s="68">
        <f t="shared" si="35"/>
        <v>6121</v>
      </c>
      <c r="BY114" s="69">
        <f t="shared" si="35"/>
        <v>57306</v>
      </c>
      <c r="BZ114" s="83">
        <f t="shared" si="35"/>
        <v>5217</v>
      </c>
      <c r="CA114" s="68">
        <f t="shared" si="35"/>
        <v>4673</v>
      </c>
      <c r="CB114" s="68">
        <f t="shared" si="35"/>
        <v>5646</v>
      </c>
      <c r="CC114" s="68">
        <f t="shared" si="35"/>
        <v>5735</v>
      </c>
      <c r="CD114" s="68">
        <f t="shared" si="35"/>
        <v>5390</v>
      </c>
      <c r="CE114" s="68">
        <f t="shared" si="35"/>
        <v>5855</v>
      </c>
      <c r="CF114" s="68">
        <f t="shared" si="35"/>
        <v>6428</v>
      </c>
      <c r="CG114" s="68">
        <f t="shared" si="35"/>
        <v>5992</v>
      </c>
      <c r="CH114" s="68">
        <f t="shared" si="35"/>
        <v>6210</v>
      </c>
      <c r="CI114" s="68">
        <f t="shared" si="35"/>
        <v>6794</v>
      </c>
      <c r="CJ114" s="68">
        <f t="shared" si="35"/>
        <v>6288</v>
      </c>
      <c r="CK114" s="68">
        <f t="shared" si="35"/>
        <v>7260</v>
      </c>
      <c r="CL114" s="69">
        <f t="shared" si="35"/>
        <v>71488</v>
      </c>
      <c r="CM114" s="68">
        <f t="shared" si="35"/>
        <v>6178</v>
      </c>
      <c r="CN114" s="68">
        <f t="shared" si="35"/>
        <v>6047</v>
      </c>
      <c r="CO114" s="68">
        <f t="shared" si="35"/>
        <v>7427</v>
      </c>
      <c r="CP114" s="68">
        <f t="shared" si="35"/>
        <v>7294</v>
      </c>
      <c r="CQ114" s="68">
        <f t="shared" si="35"/>
        <v>7099</v>
      </c>
      <c r="CR114" s="68">
        <f t="shared" si="35"/>
        <v>7798</v>
      </c>
      <c r="CS114" s="68">
        <f t="shared" si="35"/>
        <v>7436</v>
      </c>
      <c r="CT114" s="68">
        <f t="shared" si="35"/>
        <v>8459</v>
      </c>
      <c r="CU114" s="68">
        <f t="shared" si="35"/>
        <v>8383</v>
      </c>
      <c r="CV114" s="68">
        <f t="shared" si="35"/>
        <v>8267</v>
      </c>
      <c r="CW114" s="68">
        <f t="shared" si="35"/>
        <v>8550</v>
      </c>
      <c r="CX114" s="68">
        <f t="shared" si="35"/>
        <v>10088</v>
      </c>
      <c r="CY114" s="69">
        <f t="shared" si="35"/>
        <v>93026</v>
      </c>
      <c r="CZ114" s="68">
        <f t="shared" si="35"/>
        <v>9163</v>
      </c>
      <c r="DA114" s="68">
        <f t="shared" si="35"/>
        <v>8189</v>
      </c>
      <c r="DB114" s="68">
        <f t="shared" si="35"/>
        <v>10637</v>
      </c>
      <c r="DC114" s="68">
        <f t="shared" si="35"/>
        <v>8447</v>
      </c>
      <c r="DD114" s="68">
        <f t="shared" si="35"/>
        <v>10151</v>
      </c>
      <c r="DE114" s="68">
        <f t="shared" si="35"/>
        <v>9400</v>
      </c>
      <c r="DF114" s="68">
        <f t="shared" si="35"/>
        <v>8795</v>
      </c>
      <c r="DG114" s="68">
        <f t="shared" si="35"/>
        <v>9281</v>
      </c>
      <c r="DH114" s="68">
        <f t="shared" si="35"/>
        <v>8515</v>
      </c>
      <c r="DI114" s="68">
        <f t="shared" si="35"/>
        <v>9189</v>
      </c>
      <c r="DJ114" s="68">
        <f t="shared" si="35"/>
        <v>8871</v>
      </c>
      <c r="DK114" s="68">
        <f t="shared" si="35"/>
        <v>8828</v>
      </c>
      <c r="DL114" s="69">
        <f t="shared" si="35"/>
        <v>109466</v>
      </c>
      <c r="DM114" s="68">
        <f t="shared" si="35"/>
        <v>8720</v>
      </c>
      <c r="DN114" s="68">
        <f t="shared" si="35"/>
        <v>7485</v>
      </c>
      <c r="DO114" s="68">
        <f t="shared" si="35"/>
        <v>8788</v>
      </c>
      <c r="DP114" s="68">
        <f t="shared" si="35"/>
        <v>9029</v>
      </c>
      <c r="DQ114" s="68">
        <f t="shared" si="35"/>
        <v>8983</v>
      </c>
      <c r="DR114" s="68">
        <f t="shared" si="35"/>
        <v>9052</v>
      </c>
      <c r="DS114" s="68">
        <f t="shared" si="35"/>
        <v>9214</v>
      </c>
      <c r="DT114" s="68">
        <f t="shared" si="35"/>
        <v>9916</v>
      </c>
      <c r="DU114" s="68">
        <f t="shared" si="35"/>
        <v>8876</v>
      </c>
      <c r="DV114" s="68">
        <f t="shared" si="35"/>
        <v>10012</v>
      </c>
      <c r="DW114" s="68">
        <f t="shared" si="35"/>
        <v>9422</v>
      </c>
      <c r="DX114" s="68">
        <f t="shared" si="35"/>
        <v>9629</v>
      </c>
      <c r="DY114" s="83">
        <f>SUM(DY115:DY165)-DY157-DY149</f>
        <v>9417</v>
      </c>
      <c r="DZ114" s="68">
        <f>SUM(DZ115:DZ165)-DZ157-DZ149</f>
        <v>8539</v>
      </c>
      <c r="EA114" s="68">
        <f>SUM(EA115:EA165)-EA157-EA149</f>
        <v>0</v>
      </c>
      <c r="EB114" s="113"/>
      <c r="EC114" s="113"/>
      <c r="ED114" s="113"/>
      <c r="EE114" s="113"/>
      <c r="EF114" s="113"/>
      <c r="EG114" s="113"/>
      <c r="EH114" s="113"/>
      <c r="EI114" s="113"/>
      <c r="EJ114" s="113"/>
      <c r="EK114" s="113"/>
      <c r="EL114" s="113"/>
      <c r="EM114" s="113"/>
      <c r="EN114" s="113"/>
      <c r="EO114" s="113"/>
      <c r="EP114" s="113"/>
      <c r="EQ114" s="113"/>
      <c r="ER114" s="113"/>
      <c r="ES114" s="113"/>
      <c r="ET114" s="113"/>
      <c r="EU114" s="113"/>
      <c r="EV114" s="11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  <c r="RA114" s="3"/>
      <c r="RB114" s="3"/>
      <c r="RC114" s="3"/>
      <c r="RD114" s="3"/>
      <c r="RE114" s="3"/>
      <c r="RF114" s="3"/>
      <c r="RG114" s="3"/>
      <c r="RH114" s="3"/>
      <c r="RI114" s="3"/>
      <c r="RJ114" s="3"/>
      <c r="RK114" s="3"/>
      <c r="RL114" s="3"/>
      <c r="RM114" s="3"/>
      <c r="RN114" s="3"/>
      <c r="RO114" s="3"/>
      <c r="RP114" s="3"/>
      <c r="RQ114" s="3"/>
      <c r="RR114" s="3"/>
      <c r="RS114" s="3"/>
      <c r="RT114" s="3"/>
      <c r="RU114" s="3"/>
      <c r="RV114" s="3"/>
      <c r="RW114" s="3"/>
      <c r="RX114" s="3"/>
      <c r="RY114" s="3"/>
      <c r="RZ114" s="3"/>
      <c r="SA114" s="3"/>
      <c r="SB114" s="3"/>
      <c r="SC114" s="3"/>
      <c r="SD114" s="3"/>
      <c r="SE114" s="3"/>
      <c r="SF114" s="3"/>
      <c r="SG114" s="3"/>
      <c r="SH114" s="3"/>
      <c r="SI114" s="3"/>
      <c r="SJ114" s="3"/>
      <c r="SK114" s="3"/>
      <c r="SL114" s="3"/>
      <c r="SM114" s="3"/>
      <c r="SN114" s="3"/>
      <c r="SO114" s="3"/>
      <c r="SP114" s="3"/>
      <c r="SQ114" s="3"/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/>
      <c r="TO114" s="3"/>
      <c r="TP114" s="3"/>
      <c r="TQ114" s="3"/>
      <c r="TR114" s="3"/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/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/>
      <c r="UY114" s="3"/>
      <c r="UZ114" s="3"/>
      <c r="VA114" s="3"/>
      <c r="VB114" s="3"/>
      <c r="VC114" s="3"/>
      <c r="VD114" s="3"/>
      <c r="VE114" s="3"/>
      <c r="VF114" s="3"/>
      <c r="VG114" s="3"/>
      <c r="VH114" s="3"/>
      <c r="VI114" s="3"/>
      <c r="VJ114" s="3"/>
      <c r="VK114" s="3"/>
      <c r="VL114" s="3"/>
      <c r="VM114" s="3"/>
      <c r="VN114" s="3"/>
      <c r="VO114" s="3"/>
      <c r="VP114" s="3"/>
      <c r="VQ114" s="3"/>
      <c r="VR114" s="3"/>
      <c r="VS114" s="3"/>
      <c r="VT114" s="3"/>
      <c r="VU114" s="3"/>
      <c r="VV114" s="3"/>
      <c r="VW114" s="3"/>
      <c r="VX114" s="3"/>
      <c r="VY114" s="3"/>
      <c r="VZ114" s="3"/>
      <c r="WA114" s="3"/>
      <c r="WB114" s="3"/>
      <c r="WC114" s="3"/>
      <c r="WD114" s="3"/>
      <c r="WE114" s="3"/>
      <c r="WF114" s="3"/>
      <c r="WG114" s="3"/>
      <c r="WH114" s="3"/>
      <c r="WI114" s="3"/>
      <c r="WJ114" s="3"/>
      <c r="WK114" s="3"/>
      <c r="WL114" s="3"/>
      <c r="WM114" s="3"/>
      <c r="WN114" s="3"/>
      <c r="WO114" s="3"/>
      <c r="WP114" s="3"/>
      <c r="WQ114" s="3"/>
      <c r="WR114" s="3"/>
      <c r="WS114" s="3"/>
      <c r="WT114" s="3"/>
      <c r="WU114" s="3"/>
      <c r="WV114" s="3"/>
      <c r="WW114" s="3"/>
      <c r="WX114" s="3"/>
      <c r="WY114" s="3"/>
      <c r="WZ114" s="3"/>
      <c r="XA114" s="3"/>
      <c r="XB114" s="3"/>
      <c r="XC114" s="3"/>
      <c r="XD114" s="3"/>
      <c r="XE114" s="3"/>
      <c r="XF114" s="3"/>
      <c r="XG114" s="3"/>
      <c r="XH114" s="3"/>
      <c r="XI114" s="3"/>
      <c r="XJ114" s="3"/>
      <c r="XK114" s="3"/>
      <c r="XL114" s="3"/>
      <c r="XM114" s="3"/>
      <c r="XN114" s="3"/>
      <c r="XO114" s="3"/>
      <c r="XP114" s="3"/>
      <c r="XQ114" s="3"/>
      <c r="XR114" s="3"/>
      <c r="XS114" s="3"/>
      <c r="XT114" s="3"/>
      <c r="XU114" s="3"/>
      <c r="XV114" s="3"/>
      <c r="XW114" s="3"/>
      <c r="XX114" s="3"/>
      <c r="XY114" s="3"/>
      <c r="XZ114" s="3"/>
      <c r="YA114" s="3"/>
      <c r="YB114" s="3"/>
      <c r="YC114" s="3"/>
      <c r="YD114" s="3"/>
      <c r="YE114" s="3"/>
      <c r="YF114" s="3"/>
      <c r="YG114" s="3"/>
      <c r="YH114" s="3"/>
      <c r="YI114" s="3"/>
      <c r="YJ114" s="3"/>
      <c r="YK114" s="3"/>
      <c r="YL114" s="3"/>
      <c r="YM114" s="3"/>
      <c r="YN114" s="3"/>
      <c r="YO114" s="3"/>
      <c r="YP114" s="3"/>
      <c r="YQ114" s="3"/>
      <c r="YR114" s="3"/>
      <c r="YS114" s="3"/>
      <c r="YT114" s="3"/>
      <c r="YU114" s="3"/>
      <c r="YV114" s="3"/>
      <c r="YW114" s="3"/>
      <c r="YX114" s="3"/>
      <c r="YY114" s="3"/>
      <c r="YZ114" s="3"/>
      <c r="ZA114" s="3"/>
      <c r="ZB114" s="3"/>
      <c r="ZC114" s="3"/>
      <c r="ZD114" s="3"/>
      <c r="ZE114" s="3"/>
      <c r="ZF114" s="3"/>
      <c r="ZG114" s="3"/>
      <c r="ZH114" s="3"/>
      <c r="ZI114" s="3"/>
      <c r="ZJ114" s="3"/>
      <c r="ZK114" s="3"/>
      <c r="ZL114" s="3"/>
      <c r="ZM114" s="3"/>
      <c r="ZN114" s="3"/>
      <c r="ZO114" s="3"/>
      <c r="ZP114" s="3"/>
      <c r="ZQ114" s="3"/>
      <c r="ZR114" s="3"/>
      <c r="ZS114" s="3"/>
      <c r="ZT114" s="3"/>
      <c r="ZU114" s="3"/>
      <c r="ZV114" s="3"/>
      <c r="ZW114" s="3"/>
      <c r="ZX114" s="3"/>
      <c r="ZY114" s="3"/>
      <c r="ZZ114" s="3"/>
      <c r="AAA114" s="3"/>
      <c r="AAB114" s="3"/>
      <c r="AAC114" s="3"/>
      <c r="AAD114" s="3"/>
      <c r="AAE114" s="3"/>
      <c r="AAF114" s="3"/>
      <c r="AAG114" s="3"/>
      <c r="AAH114" s="3"/>
      <c r="AAI114" s="3"/>
      <c r="AAJ114" s="3"/>
      <c r="AAK114" s="3"/>
      <c r="AAL114" s="3"/>
      <c r="AAM114" s="3"/>
      <c r="AAN114" s="3"/>
      <c r="AAO114" s="3"/>
      <c r="AAP114" s="3"/>
      <c r="AAQ114" s="3"/>
      <c r="AAR114" s="3"/>
      <c r="AAS114" s="3"/>
      <c r="AAT114" s="3"/>
      <c r="AAU114" s="3"/>
      <c r="AAV114" s="3"/>
      <c r="AAW114" s="3"/>
      <c r="AAX114" s="3"/>
      <c r="AAY114" s="3"/>
      <c r="AAZ114" s="3"/>
      <c r="ABA114" s="3"/>
      <c r="ABB114" s="3"/>
      <c r="ABC114" s="3"/>
      <c r="ABD114" s="3"/>
      <c r="ABE114" s="3"/>
      <c r="ABF114" s="3"/>
      <c r="ABG114" s="3"/>
      <c r="ABH114" s="3"/>
      <c r="ABI114" s="3"/>
      <c r="ABJ114" s="3"/>
      <c r="ABK114" s="3"/>
      <c r="ABL114" s="3"/>
      <c r="ABM114" s="3"/>
      <c r="ABN114" s="3"/>
      <c r="ABO114" s="3"/>
      <c r="ABP114" s="3"/>
      <c r="ABQ114" s="3"/>
      <c r="ABR114" s="3"/>
      <c r="ABS114" s="3"/>
      <c r="ABT114" s="3"/>
      <c r="ABU114" s="3"/>
      <c r="ABV114" s="3"/>
      <c r="ABW114" s="3"/>
      <c r="ABX114" s="3"/>
      <c r="ABY114" s="3"/>
      <c r="ABZ114" s="3"/>
      <c r="ACA114" s="3"/>
      <c r="ACB114" s="3"/>
      <c r="ACC114" s="3"/>
      <c r="ACD114" s="3"/>
      <c r="ACE114" s="3"/>
      <c r="ACF114" s="3"/>
      <c r="ACG114" s="3"/>
      <c r="ACH114" s="3"/>
      <c r="ACI114" s="3"/>
      <c r="ACJ114" s="3"/>
      <c r="ACK114" s="3"/>
      <c r="ACL114" s="3"/>
      <c r="ACM114" s="3"/>
      <c r="ACN114" s="3"/>
      <c r="ACO114" s="3"/>
      <c r="ACP114" s="3"/>
      <c r="ACQ114" s="3"/>
      <c r="ACR114" s="3"/>
      <c r="ACS114" s="3"/>
      <c r="ACT114" s="3"/>
      <c r="ACU114" s="3"/>
      <c r="ACV114" s="3"/>
      <c r="ACW114" s="3"/>
      <c r="ACX114" s="3"/>
      <c r="ACY114" s="3"/>
      <c r="ACZ114" s="3"/>
      <c r="ADA114" s="3"/>
      <c r="ADB114" s="3"/>
      <c r="ADC114" s="3"/>
      <c r="ADD114" s="3"/>
      <c r="ADE114" s="3"/>
      <c r="ADF114" s="3"/>
      <c r="ADG114" s="3"/>
      <c r="ADH114" s="3"/>
      <c r="ADI114" s="3"/>
      <c r="ADJ114" s="3"/>
      <c r="ADK114" s="3"/>
      <c r="ADL114" s="3"/>
      <c r="ADM114" s="3"/>
      <c r="ADN114" s="3"/>
      <c r="ADO114" s="3"/>
      <c r="ADP114" s="3"/>
      <c r="ADQ114" s="3"/>
      <c r="ADR114" s="3"/>
      <c r="ADS114" s="3"/>
      <c r="ADT114" s="3"/>
      <c r="ADU114" s="3"/>
      <c r="ADV114" s="3"/>
      <c r="ADW114" s="3"/>
      <c r="ADX114" s="3"/>
      <c r="ADY114" s="3"/>
      <c r="ADZ114" s="3"/>
      <c r="AEA114" s="3"/>
      <c r="AEB114" s="3"/>
      <c r="AEC114" s="3"/>
      <c r="AED114" s="3"/>
      <c r="AEE114" s="3"/>
      <c r="AEF114" s="3"/>
      <c r="AEG114" s="3"/>
      <c r="AEH114" s="3"/>
      <c r="AEI114" s="3"/>
      <c r="AEJ114" s="3"/>
      <c r="AEK114" s="3"/>
      <c r="AEL114" s="3"/>
      <c r="AEM114" s="3"/>
      <c r="AEN114" s="3"/>
      <c r="AEO114" s="3"/>
      <c r="AEP114" s="3"/>
      <c r="AEQ114" s="3"/>
      <c r="AER114" s="3"/>
      <c r="AES114" s="3"/>
      <c r="AET114" s="3"/>
      <c r="AEU114" s="3"/>
      <c r="AEV114" s="3"/>
      <c r="AEW114" s="3"/>
      <c r="AEX114" s="3"/>
      <c r="AEY114" s="3"/>
      <c r="AEZ114" s="3"/>
      <c r="AFA114" s="3"/>
      <c r="AFB114" s="3"/>
      <c r="AFC114" s="3"/>
      <c r="AFD114" s="3"/>
      <c r="AFE114" s="3"/>
      <c r="AFF114" s="3"/>
      <c r="AFG114" s="3"/>
      <c r="AFH114" s="3"/>
      <c r="AFI114" s="3"/>
      <c r="AFJ114" s="3"/>
      <c r="AFK114" s="3"/>
      <c r="AFL114" s="3"/>
      <c r="AFM114" s="3"/>
      <c r="AFN114" s="3"/>
      <c r="AFO114" s="3"/>
      <c r="AFP114" s="3"/>
      <c r="AFQ114" s="3"/>
      <c r="AFR114" s="3"/>
      <c r="AFS114" s="3"/>
      <c r="AFT114" s="3"/>
      <c r="AFU114" s="3"/>
      <c r="AFV114" s="3"/>
      <c r="AFW114" s="3"/>
      <c r="AFX114" s="3"/>
      <c r="AFY114" s="3"/>
      <c r="AFZ114" s="3"/>
      <c r="AGA114" s="3"/>
      <c r="AGB114" s="3"/>
      <c r="AGC114" s="3"/>
      <c r="AGD114" s="3"/>
      <c r="AGE114" s="3"/>
      <c r="AGF114" s="3"/>
      <c r="AGG114" s="3"/>
      <c r="AGH114" s="3"/>
      <c r="AGI114" s="3"/>
      <c r="AGJ114" s="3"/>
      <c r="AGK114" s="3"/>
      <c r="AGL114" s="3"/>
      <c r="AGM114" s="3"/>
      <c r="AGN114" s="3"/>
      <c r="AGO114" s="3"/>
      <c r="AGP114" s="3"/>
      <c r="AGQ114" s="3"/>
      <c r="AGR114" s="3"/>
      <c r="AGS114" s="3"/>
      <c r="AGT114" s="3"/>
      <c r="AGU114" s="3"/>
      <c r="AGV114" s="3"/>
      <c r="AGW114" s="3"/>
      <c r="AGX114" s="3"/>
      <c r="AGY114" s="3"/>
      <c r="AGZ114" s="3"/>
      <c r="AHA114" s="3"/>
      <c r="AHB114" s="3"/>
      <c r="AHC114" s="3"/>
      <c r="AHD114" s="3"/>
      <c r="AHE114" s="3"/>
      <c r="AHF114" s="3"/>
      <c r="AHG114" s="3"/>
      <c r="AHH114" s="3"/>
      <c r="AHI114" s="3"/>
      <c r="AHJ114" s="3"/>
      <c r="AHK114" s="3"/>
      <c r="AHL114" s="3"/>
      <c r="AHM114" s="3"/>
      <c r="AHN114" s="3"/>
      <c r="AHO114" s="3"/>
      <c r="AHP114" s="3"/>
      <c r="AHQ114" s="3"/>
      <c r="AHR114" s="3"/>
      <c r="AHS114" s="3"/>
      <c r="AHT114" s="3"/>
      <c r="AHU114" s="3"/>
      <c r="AHV114" s="3"/>
      <c r="AHW114" s="3"/>
      <c r="AHX114" s="3"/>
      <c r="AHY114" s="3"/>
      <c r="AHZ114" s="3"/>
      <c r="AIA114" s="3"/>
      <c r="AIB114" s="3"/>
      <c r="AIC114" s="3"/>
      <c r="AID114" s="3"/>
      <c r="AIE114" s="3"/>
      <c r="AIF114" s="3"/>
      <c r="AIG114" s="3"/>
      <c r="AIH114" s="3"/>
      <c r="AII114" s="3"/>
      <c r="AIJ114" s="3"/>
      <c r="AIK114" s="3"/>
      <c r="AIL114" s="3"/>
      <c r="AIM114" s="3"/>
      <c r="AIN114" s="3"/>
      <c r="AIO114" s="3"/>
      <c r="AIP114" s="3"/>
      <c r="AIQ114" s="3"/>
      <c r="AIR114" s="3"/>
      <c r="AIS114" s="3"/>
      <c r="AIT114" s="3"/>
      <c r="AIU114" s="3"/>
      <c r="AIV114" s="3"/>
      <c r="AIW114" s="3"/>
      <c r="AIX114" s="3"/>
      <c r="AIY114" s="3"/>
      <c r="AIZ114" s="3"/>
      <c r="AJA114" s="3"/>
      <c r="AJB114" s="3"/>
      <c r="AJC114" s="3"/>
      <c r="AJD114" s="3"/>
      <c r="AJE114" s="3"/>
      <c r="AJF114" s="3"/>
      <c r="AJG114" s="3"/>
      <c r="AJH114" s="3"/>
      <c r="AJI114" s="3"/>
      <c r="AJJ114" s="3"/>
      <c r="AJK114" s="3"/>
      <c r="AJL114" s="3"/>
      <c r="AJM114" s="3"/>
      <c r="AJN114" s="3"/>
      <c r="AJO114" s="3"/>
      <c r="AJP114" s="3"/>
      <c r="AJQ114" s="3"/>
      <c r="AJR114" s="3"/>
      <c r="AJS114" s="3"/>
      <c r="AJT114" s="3"/>
      <c r="AJU114" s="3"/>
      <c r="AJV114" s="3"/>
      <c r="AJW114" s="3"/>
      <c r="AJX114" s="3"/>
      <c r="AJY114" s="3"/>
      <c r="AJZ114" s="3"/>
      <c r="AKA114" s="3"/>
      <c r="AKB114" s="3"/>
      <c r="AKC114" s="3"/>
      <c r="AKD114" s="3"/>
      <c r="AKE114" s="3"/>
      <c r="AKF114" s="3"/>
      <c r="AKG114" s="3"/>
      <c r="AKH114" s="3"/>
      <c r="AKI114" s="3"/>
      <c r="AKJ114" s="3"/>
      <c r="AKK114" s="3"/>
      <c r="AKL114" s="3"/>
      <c r="AKM114" s="3"/>
      <c r="AKN114" s="3"/>
      <c r="AKO114" s="3"/>
      <c r="AKP114" s="3"/>
      <c r="AKQ114" s="3"/>
      <c r="AKR114" s="3"/>
      <c r="AKS114" s="3"/>
      <c r="AKT114" s="3"/>
      <c r="AKU114" s="3"/>
      <c r="AKV114" s="3"/>
      <c r="AKW114" s="3"/>
      <c r="AKX114" s="3"/>
      <c r="AKY114" s="3"/>
      <c r="AKZ114" s="3"/>
      <c r="ALA114" s="3"/>
      <c r="ALB114" s="3"/>
      <c r="ALC114" s="3"/>
      <c r="ALD114" s="3"/>
      <c r="ALE114" s="3"/>
      <c r="ALF114" s="3"/>
      <c r="ALG114" s="3"/>
      <c r="ALH114" s="3"/>
      <c r="ALI114" s="3"/>
      <c r="ALJ114" s="3"/>
      <c r="ALK114" s="3"/>
      <c r="ALL114" s="3"/>
      <c r="ALM114" s="3"/>
      <c r="ALN114" s="3"/>
      <c r="ALO114" s="3"/>
      <c r="ALP114" s="3"/>
      <c r="ALQ114" s="3"/>
      <c r="ALR114" s="3"/>
      <c r="ALS114" s="3"/>
      <c r="ALT114" s="3"/>
      <c r="ALU114" s="3"/>
      <c r="ALV114" s="3"/>
      <c r="ALW114" s="3"/>
      <c r="ALX114" s="3"/>
      <c r="ALY114" s="3"/>
      <c r="ALZ114" s="3"/>
      <c r="AMA114" s="3"/>
      <c r="AMB114" s="3"/>
      <c r="AMC114" s="3"/>
      <c r="AMD114" s="3"/>
      <c r="AME114" s="3"/>
      <c r="AMF114" s="3"/>
      <c r="AMG114" s="3"/>
      <c r="AMH114" s="3"/>
      <c r="AMI114" s="3"/>
      <c r="AMJ114" s="3"/>
      <c r="AMK114" s="3"/>
      <c r="AML114" s="3"/>
      <c r="AMM114" s="3"/>
      <c r="AMN114" s="3"/>
      <c r="AMO114" s="3"/>
      <c r="AMP114" s="3"/>
      <c r="AMQ114" s="3"/>
      <c r="AMR114" s="3"/>
      <c r="AMS114" s="3"/>
      <c r="AMT114" s="3"/>
      <c r="AMU114" s="3"/>
      <c r="AMV114" s="3"/>
      <c r="AMW114" s="3"/>
      <c r="AMX114" s="3"/>
      <c r="AMY114" s="3"/>
      <c r="AMZ114" s="3"/>
      <c r="ANA114" s="3"/>
      <c r="ANB114" s="3"/>
      <c r="ANC114" s="3"/>
      <c r="AND114" s="3"/>
      <c r="ANE114" s="3"/>
      <c r="ANF114" s="3"/>
      <c r="ANG114" s="3"/>
      <c r="ANH114" s="3"/>
      <c r="ANI114" s="3"/>
      <c r="ANJ114" s="3"/>
      <c r="ANK114" s="3"/>
      <c r="ANL114" s="3"/>
      <c r="ANM114" s="3"/>
      <c r="ANN114" s="3"/>
      <c r="ANO114" s="3"/>
      <c r="ANP114" s="3"/>
      <c r="ANQ114" s="3"/>
      <c r="ANR114" s="3"/>
      <c r="ANS114" s="3"/>
      <c r="ANT114" s="3"/>
      <c r="ANU114" s="3"/>
      <c r="ANV114" s="3"/>
      <c r="ANW114" s="3"/>
      <c r="ANX114" s="3"/>
      <c r="ANY114" s="3"/>
      <c r="ANZ114" s="3"/>
      <c r="AOA114" s="3"/>
      <c r="AOB114" s="3"/>
      <c r="AOC114" s="3"/>
      <c r="AOD114" s="3"/>
      <c r="AOE114" s="3"/>
      <c r="AOF114" s="3"/>
      <c r="AOG114" s="3"/>
      <c r="AOH114" s="3"/>
      <c r="AOI114" s="3"/>
      <c r="AOJ114" s="3"/>
      <c r="AOK114" s="3"/>
      <c r="AOL114" s="3"/>
      <c r="AOM114" s="3"/>
      <c r="AON114" s="3"/>
      <c r="AOO114" s="3"/>
      <c r="AOP114" s="3"/>
      <c r="AOQ114" s="3"/>
      <c r="AOR114" s="3"/>
      <c r="AOS114" s="3"/>
      <c r="AOT114" s="3"/>
      <c r="AOU114" s="3"/>
      <c r="AOV114" s="3"/>
      <c r="AOW114" s="3"/>
      <c r="AOX114" s="3"/>
      <c r="AOY114" s="3"/>
      <c r="AOZ114" s="3"/>
      <c r="APA114" s="3"/>
      <c r="APB114" s="3"/>
      <c r="APC114" s="3"/>
      <c r="APD114" s="3"/>
      <c r="APE114" s="3"/>
      <c r="APF114" s="3"/>
      <c r="APG114" s="3"/>
      <c r="APH114" s="3"/>
      <c r="API114" s="3"/>
      <c r="APJ114" s="3"/>
      <c r="APK114" s="3"/>
      <c r="APL114" s="3"/>
      <c r="APM114" s="3"/>
      <c r="APN114" s="3"/>
      <c r="APO114" s="3"/>
      <c r="APP114" s="3"/>
      <c r="APQ114" s="3"/>
      <c r="APR114" s="3"/>
      <c r="APS114" s="3"/>
      <c r="APT114" s="3"/>
      <c r="APU114" s="3"/>
      <c r="APV114" s="3"/>
      <c r="APW114" s="3"/>
      <c r="APX114" s="3"/>
      <c r="APY114" s="3"/>
      <c r="APZ114" s="3"/>
      <c r="AQA114" s="3"/>
      <c r="AQB114" s="3"/>
      <c r="AQC114" s="3"/>
      <c r="AQD114" s="3"/>
      <c r="AQE114" s="3"/>
      <c r="AQF114" s="3"/>
      <c r="AQG114" s="3"/>
      <c r="AQH114" s="3"/>
      <c r="AQI114" s="3"/>
      <c r="AQJ114" s="3"/>
      <c r="AQK114" s="3"/>
      <c r="AQL114" s="3"/>
      <c r="AQM114" s="3"/>
      <c r="AQN114" s="3"/>
      <c r="AQO114" s="3"/>
      <c r="AQP114" s="3"/>
      <c r="AQQ114" s="3"/>
      <c r="AQR114" s="3"/>
      <c r="AQS114" s="3"/>
      <c r="AQT114" s="3"/>
      <c r="AQU114" s="3"/>
      <c r="AQV114" s="3"/>
      <c r="AQW114" s="3"/>
      <c r="AQX114" s="3"/>
      <c r="AQY114" s="3"/>
      <c r="AQZ114" s="3"/>
      <c r="ARA114" s="3"/>
      <c r="ARB114" s="3"/>
      <c r="ARC114" s="3"/>
      <c r="ARD114" s="3"/>
      <c r="ARE114" s="3"/>
      <c r="ARF114" s="3"/>
      <c r="ARG114" s="3"/>
      <c r="ARH114" s="3"/>
      <c r="ARI114" s="3"/>
      <c r="ARJ114" s="3"/>
      <c r="ARK114" s="3"/>
      <c r="ARL114" s="3"/>
      <c r="ARM114" s="3"/>
      <c r="ARN114" s="3"/>
      <c r="ARO114" s="3"/>
      <c r="ARP114" s="3"/>
      <c r="ARQ114" s="3"/>
      <c r="ARR114" s="3"/>
      <c r="ARS114" s="3"/>
      <c r="ART114" s="3"/>
      <c r="ARU114" s="3"/>
      <c r="ARV114" s="3"/>
      <c r="ARW114" s="3"/>
      <c r="ARX114" s="3"/>
      <c r="ARY114" s="3"/>
      <c r="ARZ114" s="3"/>
      <c r="ASA114" s="3"/>
      <c r="ASB114" s="3"/>
      <c r="ASC114" s="3"/>
      <c r="ASD114" s="3"/>
      <c r="ASE114" s="3"/>
      <c r="ASF114" s="3"/>
      <c r="ASG114" s="3"/>
      <c r="ASH114" s="3"/>
      <c r="ASI114" s="3"/>
      <c r="ASJ114" s="3"/>
      <c r="ASK114" s="3"/>
      <c r="ASL114" s="3"/>
      <c r="ASM114" s="3"/>
      <c r="ASN114" s="3"/>
      <c r="ASO114" s="3"/>
      <c r="ASP114" s="3"/>
      <c r="ASQ114" s="3"/>
      <c r="ASR114" s="3"/>
      <c r="ASS114" s="3"/>
      <c r="AST114" s="3"/>
      <c r="ASU114" s="3"/>
      <c r="ASV114" s="3"/>
      <c r="ASW114" s="3"/>
      <c r="ASX114" s="3"/>
      <c r="ASY114" s="3"/>
      <c r="ASZ114" s="3"/>
      <c r="ATA114" s="3"/>
      <c r="ATB114" s="3"/>
      <c r="ATC114" s="3"/>
      <c r="ATD114" s="3"/>
      <c r="ATE114" s="3"/>
      <c r="ATF114" s="3"/>
      <c r="ATG114" s="3"/>
      <c r="ATH114" s="3"/>
      <c r="ATI114" s="3"/>
      <c r="ATJ114" s="3"/>
      <c r="ATK114" s="3"/>
      <c r="ATL114" s="3"/>
      <c r="ATM114" s="3"/>
      <c r="ATN114" s="3"/>
      <c r="ATO114" s="3"/>
      <c r="ATP114" s="3"/>
      <c r="ATQ114" s="3"/>
      <c r="ATR114" s="3"/>
      <c r="ATS114" s="3"/>
      <c r="ATT114" s="3"/>
      <c r="ATU114" s="3"/>
      <c r="ATV114" s="3"/>
      <c r="ATW114" s="3"/>
      <c r="ATX114" s="3"/>
      <c r="ATY114" s="3"/>
      <c r="ATZ114" s="3"/>
      <c r="AUA114" s="3"/>
      <c r="AUB114" s="3"/>
      <c r="AUC114" s="3"/>
      <c r="AUD114" s="3"/>
      <c r="AUE114" s="3"/>
      <c r="AUF114" s="3"/>
      <c r="AUG114" s="3"/>
      <c r="AUH114" s="3"/>
      <c r="AUI114" s="3"/>
      <c r="AUJ114" s="3"/>
      <c r="AUK114" s="3"/>
      <c r="AUL114" s="3"/>
      <c r="AUM114" s="3"/>
      <c r="AUN114" s="3"/>
      <c r="AUO114" s="3"/>
      <c r="AUP114" s="3"/>
      <c r="AUQ114" s="3"/>
      <c r="AUR114" s="3"/>
      <c r="AUS114" s="3"/>
      <c r="AUT114" s="3"/>
      <c r="AUU114" s="3"/>
      <c r="AUV114" s="3"/>
      <c r="AUW114" s="3"/>
      <c r="AUX114" s="3"/>
      <c r="AUY114" s="3"/>
      <c r="AUZ114" s="3"/>
      <c r="AVA114" s="3"/>
      <c r="AVB114" s="3"/>
      <c r="AVC114" s="3"/>
      <c r="AVD114" s="3"/>
      <c r="AVE114" s="3"/>
      <c r="AVF114" s="3"/>
      <c r="AVG114" s="3"/>
      <c r="AVH114" s="3"/>
      <c r="AVI114" s="3"/>
      <c r="AVJ114" s="3"/>
      <c r="AVK114" s="3"/>
      <c r="AVL114" s="3"/>
      <c r="AVM114" s="3"/>
      <c r="AVN114" s="3"/>
      <c r="AVO114" s="3"/>
      <c r="AVP114" s="3"/>
      <c r="AVQ114" s="3"/>
      <c r="AVR114" s="3"/>
      <c r="AVS114" s="3"/>
      <c r="AVT114" s="3"/>
      <c r="AVU114" s="3"/>
      <c r="AVV114" s="3"/>
      <c r="AVW114" s="3"/>
      <c r="AVX114" s="3"/>
      <c r="AVY114" s="3"/>
      <c r="AVZ114" s="3"/>
      <c r="AWA114" s="3"/>
      <c r="AWB114" s="3"/>
      <c r="AWC114" s="3"/>
      <c r="AWD114" s="3"/>
      <c r="AWE114" s="3"/>
      <c r="AWF114" s="3"/>
      <c r="AWG114" s="3"/>
      <c r="AWH114" s="3"/>
      <c r="AWI114" s="3"/>
      <c r="AWJ114" s="3"/>
      <c r="AWK114" s="3"/>
      <c r="AWL114" s="3"/>
      <c r="AWM114" s="3"/>
      <c r="AWN114" s="3"/>
      <c r="AWO114" s="3"/>
      <c r="AWP114" s="3"/>
      <c r="AWQ114" s="3"/>
      <c r="AWR114" s="3"/>
      <c r="AWS114" s="3"/>
      <c r="AWT114" s="3"/>
      <c r="AWU114" s="3"/>
      <c r="AWV114" s="3"/>
      <c r="AWW114" s="3"/>
      <c r="AWX114" s="3"/>
      <c r="AWY114" s="3"/>
      <c r="AWZ114" s="3"/>
      <c r="AXA114" s="3"/>
      <c r="AXB114" s="3"/>
      <c r="AXC114" s="3"/>
      <c r="AXD114" s="3"/>
      <c r="AXE114" s="3"/>
      <c r="AXF114" s="3"/>
      <c r="AXG114" s="3"/>
      <c r="AXH114" s="3"/>
      <c r="AXI114" s="3"/>
      <c r="AXJ114" s="3"/>
      <c r="AXK114" s="3"/>
      <c r="AXL114" s="3"/>
      <c r="AXM114" s="3"/>
      <c r="AXN114" s="3"/>
      <c r="AXO114" s="3"/>
      <c r="AXP114" s="3"/>
      <c r="AXQ114" s="3"/>
      <c r="AXR114" s="3"/>
      <c r="AXS114" s="3"/>
      <c r="AXT114" s="3"/>
      <c r="AXU114" s="3"/>
      <c r="AXV114" s="3"/>
      <c r="AXW114" s="3"/>
      <c r="AXX114" s="3"/>
      <c r="AXY114" s="3"/>
      <c r="AXZ114" s="3"/>
      <c r="AYA114" s="3"/>
      <c r="AYB114" s="3"/>
      <c r="AYC114" s="3"/>
      <c r="AYD114" s="3"/>
      <c r="AYE114" s="3"/>
      <c r="AYF114" s="3"/>
      <c r="AYG114" s="3"/>
      <c r="AYH114" s="3"/>
      <c r="AYI114" s="3"/>
      <c r="AYJ114" s="3"/>
      <c r="AYK114" s="3"/>
      <c r="AYL114" s="3"/>
      <c r="AYM114" s="3"/>
      <c r="AYN114" s="3"/>
      <c r="AYO114" s="3"/>
      <c r="AYP114" s="3"/>
      <c r="AYQ114" s="3"/>
      <c r="AYR114" s="3"/>
      <c r="AYS114" s="3"/>
      <c r="AYT114" s="3"/>
      <c r="AYU114" s="3"/>
      <c r="AYV114" s="3"/>
      <c r="AYW114" s="3"/>
      <c r="AYX114" s="3"/>
      <c r="AYY114" s="3"/>
      <c r="AYZ114" s="3"/>
      <c r="AZA114" s="3"/>
      <c r="AZB114" s="3"/>
      <c r="AZC114" s="3"/>
      <c r="AZD114" s="3"/>
      <c r="AZE114" s="3"/>
      <c r="AZF114" s="3"/>
      <c r="AZG114" s="3"/>
      <c r="AZH114" s="3"/>
      <c r="AZI114" s="3"/>
      <c r="AZJ114" s="3"/>
      <c r="AZK114" s="3"/>
      <c r="AZL114" s="3"/>
      <c r="AZM114" s="3"/>
      <c r="AZN114" s="3"/>
      <c r="AZO114" s="3"/>
      <c r="AZP114" s="3"/>
      <c r="AZQ114" s="3"/>
      <c r="AZR114" s="3"/>
      <c r="AZS114" s="3"/>
      <c r="AZT114" s="3"/>
      <c r="AZU114" s="3"/>
      <c r="AZV114" s="3"/>
      <c r="AZW114" s="3"/>
      <c r="AZX114" s="3"/>
      <c r="AZY114" s="3"/>
      <c r="AZZ114" s="3"/>
      <c r="BAA114" s="3"/>
      <c r="BAB114" s="3"/>
      <c r="BAC114" s="3"/>
      <c r="BAD114" s="3"/>
      <c r="BAE114" s="3"/>
      <c r="BAF114" s="3"/>
      <c r="BAG114" s="3"/>
      <c r="BAH114" s="3"/>
      <c r="BAI114" s="3"/>
      <c r="BAJ114" s="3"/>
      <c r="BAK114" s="3"/>
      <c r="BAL114" s="3"/>
      <c r="BAM114" s="3"/>
      <c r="BAN114" s="3"/>
      <c r="BAO114" s="3"/>
      <c r="BAP114" s="3"/>
      <c r="BAQ114" s="3"/>
      <c r="BAR114" s="3"/>
      <c r="BAS114" s="3"/>
      <c r="BAT114" s="3"/>
      <c r="BAU114" s="3"/>
      <c r="BAV114" s="3"/>
      <c r="BAW114" s="3"/>
      <c r="BAX114" s="3"/>
      <c r="BAY114" s="3"/>
      <c r="BAZ114" s="3"/>
      <c r="BBA114" s="3"/>
      <c r="BBB114" s="3"/>
      <c r="BBC114" s="3"/>
      <c r="BBD114" s="3"/>
      <c r="BBE114" s="3"/>
      <c r="BBF114" s="3"/>
      <c r="BBG114" s="3"/>
      <c r="BBH114" s="3"/>
      <c r="BBI114" s="3"/>
      <c r="BBJ114" s="3"/>
      <c r="BBK114" s="3"/>
      <c r="BBL114" s="3"/>
      <c r="BBM114" s="3"/>
      <c r="BBN114" s="3"/>
      <c r="BBO114" s="3"/>
      <c r="BBP114" s="3"/>
      <c r="BBQ114" s="3"/>
      <c r="BBR114" s="3"/>
      <c r="BBS114" s="3"/>
      <c r="BBT114" s="3"/>
      <c r="BBU114" s="3"/>
      <c r="BBV114" s="3"/>
      <c r="BBW114" s="3"/>
      <c r="BBX114" s="3"/>
      <c r="BBY114" s="3"/>
      <c r="BBZ114" s="3"/>
      <c r="BCA114" s="3"/>
      <c r="BCB114" s="3"/>
      <c r="BCC114" s="3"/>
      <c r="BCD114" s="3"/>
      <c r="BCE114" s="3"/>
      <c r="BCF114" s="3"/>
      <c r="BCG114" s="3"/>
      <c r="BCH114" s="3"/>
      <c r="BCI114" s="3"/>
      <c r="BCJ114" s="3"/>
      <c r="BCK114" s="3"/>
      <c r="BCL114" s="3"/>
      <c r="BCM114" s="3"/>
      <c r="BCN114" s="3"/>
      <c r="BCO114" s="3"/>
      <c r="BCP114" s="3"/>
      <c r="BCQ114" s="3"/>
      <c r="BCR114" s="3"/>
      <c r="BCS114" s="3"/>
      <c r="BCT114" s="3"/>
      <c r="BCU114" s="3"/>
      <c r="BCV114" s="3"/>
      <c r="BCW114" s="3"/>
      <c r="BCX114" s="3"/>
      <c r="BCY114" s="3"/>
      <c r="BCZ114" s="3"/>
      <c r="BDA114" s="3"/>
      <c r="BDB114" s="3"/>
      <c r="BDC114" s="3"/>
      <c r="BDD114" s="3"/>
      <c r="BDE114" s="3"/>
      <c r="BDF114" s="3"/>
      <c r="BDG114" s="3"/>
      <c r="BDH114" s="3"/>
      <c r="BDI114" s="3"/>
      <c r="BDJ114" s="3"/>
      <c r="BDK114" s="3"/>
      <c r="BDL114" s="3"/>
      <c r="BDM114" s="3"/>
      <c r="BDN114" s="3"/>
      <c r="BDO114" s="3"/>
      <c r="BDP114" s="3"/>
      <c r="BDQ114" s="3"/>
      <c r="BDR114" s="3"/>
      <c r="BDS114" s="3"/>
      <c r="BDT114" s="3"/>
      <c r="BDU114" s="3"/>
      <c r="BDV114" s="3"/>
      <c r="BDW114" s="3"/>
      <c r="BDX114" s="3"/>
      <c r="BDY114" s="3"/>
      <c r="BDZ114" s="3"/>
      <c r="BEA114" s="3"/>
      <c r="BEB114" s="3"/>
      <c r="BEC114" s="3"/>
      <c r="BED114" s="3"/>
      <c r="BEE114" s="3"/>
      <c r="BEF114" s="3"/>
      <c r="BEG114" s="3"/>
      <c r="BEH114" s="3"/>
      <c r="BEI114" s="3"/>
      <c r="BEJ114" s="3"/>
      <c r="BEK114" s="3"/>
      <c r="BEL114" s="3"/>
      <c r="BEM114" s="3"/>
      <c r="BEN114" s="3"/>
      <c r="BEO114" s="3"/>
      <c r="BEP114" s="3"/>
      <c r="BEQ114" s="3"/>
      <c r="BER114" s="3"/>
      <c r="BES114" s="3"/>
      <c r="BET114" s="3"/>
      <c r="BEU114" s="3"/>
      <c r="BEV114" s="3"/>
      <c r="BEW114" s="3"/>
      <c r="BEX114" s="3"/>
      <c r="BEY114" s="3"/>
      <c r="BEZ114" s="3"/>
      <c r="BFA114" s="3"/>
      <c r="BFB114" s="3"/>
      <c r="BFC114" s="3"/>
      <c r="BFD114" s="3"/>
      <c r="BFE114" s="3"/>
      <c r="BFF114" s="3"/>
      <c r="BFG114" s="3"/>
      <c r="BFH114" s="3"/>
      <c r="BFI114" s="3"/>
      <c r="BFJ114" s="3"/>
      <c r="BFK114" s="3"/>
      <c r="BFL114" s="3"/>
      <c r="BFM114" s="3"/>
      <c r="BFN114" s="3"/>
      <c r="BFO114" s="3"/>
      <c r="BFP114" s="3"/>
      <c r="BFQ114" s="3"/>
      <c r="BFR114" s="3"/>
      <c r="BFS114" s="3"/>
      <c r="BFT114" s="3"/>
      <c r="BFU114" s="3"/>
      <c r="BFV114" s="3"/>
      <c r="BFW114" s="3"/>
      <c r="BFX114" s="3"/>
      <c r="BFY114" s="3"/>
      <c r="BFZ114" s="3"/>
      <c r="BGA114" s="3"/>
      <c r="BGB114" s="3"/>
      <c r="BGC114" s="3"/>
      <c r="BGD114" s="3"/>
      <c r="BGE114" s="3"/>
      <c r="BGF114" s="3"/>
      <c r="BGG114" s="3"/>
      <c r="BGH114" s="3"/>
      <c r="BGI114" s="3"/>
      <c r="BGJ114" s="3"/>
      <c r="BGK114" s="3"/>
      <c r="BGL114" s="3"/>
      <c r="BGM114" s="3"/>
      <c r="BGN114" s="3"/>
      <c r="BGO114" s="3"/>
      <c r="BGP114" s="3"/>
      <c r="BGQ114" s="3"/>
      <c r="BGR114" s="3"/>
      <c r="BGS114" s="3"/>
      <c r="BGT114" s="3"/>
      <c r="BGU114" s="3"/>
      <c r="BGV114" s="3"/>
      <c r="BGW114" s="3"/>
      <c r="BGX114" s="3"/>
      <c r="BGY114" s="3"/>
      <c r="BGZ114" s="3"/>
      <c r="BHA114" s="3"/>
      <c r="BHB114" s="3"/>
      <c r="BHC114" s="3"/>
      <c r="BHD114" s="3"/>
      <c r="BHE114" s="3"/>
      <c r="BHF114" s="3"/>
      <c r="BHG114" s="3"/>
      <c r="BHH114" s="3"/>
      <c r="BHI114" s="3"/>
      <c r="BHJ114" s="3"/>
      <c r="BHK114" s="3"/>
      <c r="BHL114" s="3"/>
      <c r="BHM114" s="3"/>
      <c r="BHN114" s="3"/>
      <c r="BHO114" s="3"/>
      <c r="BHP114" s="3"/>
      <c r="BHQ114" s="3"/>
      <c r="BHR114" s="3"/>
      <c r="BHS114" s="3"/>
      <c r="BHT114" s="3"/>
      <c r="BHU114" s="3"/>
      <c r="BHV114" s="3"/>
      <c r="BHW114" s="3"/>
      <c r="BHX114" s="3"/>
      <c r="BHY114" s="3"/>
      <c r="BHZ114" s="3"/>
      <c r="BIA114" s="3"/>
      <c r="BIB114" s="3"/>
      <c r="BIC114" s="3"/>
      <c r="BID114" s="3"/>
      <c r="BIE114" s="3"/>
      <c r="BIF114" s="3"/>
      <c r="BIG114" s="3"/>
      <c r="BIH114" s="3"/>
      <c r="BII114" s="3"/>
      <c r="BIJ114" s="3"/>
      <c r="BIK114" s="3"/>
      <c r="BIL114" s="3"/>
      <c r="BIM114" s="3"/>
      <c r="BIN114" s="3"/>
      <c r="BIO114" s="3"/>
      <c r="BIP114" s="3"/>
      <c r="BIQ114" s="3"/>
      <c r="BIR114" s="3"/>
      <c r="BIS114" s="3"/>
      <c r="BIT114" s="3"/>
      <c r="BIU114" s="3"/>
      <c r="BIV114" s="3"/>
      <c r="BIW114" s="3"/>
      <c r="BIX114" s="3"/>
      <c r="BIY114" s="3"/>
      <c r="BIZ114" s="3"/>
      <c r="BJA114" s="3"/>
      <c r="BJB114" s="3"/>
      <c r="BJC114" s="3"/>
      <c r="BJD114" s="3"/>
      <c r="BJE114" s="3"/>
      <c r="BJF114" s="3"/>
      <c r="BJG114" s="3"/>
      <c r="BJH114" s="3"/>
      <c r="BJI114" s="3"/>
      <c r="BJJ114" s="3"/>
      <c r="BJK114" s="3"/>
      <c r="BJL114" s="3"/>
      <c r="BJM114" s="3"/>
      <c r="BJN114" s="3"/>
      <c r="BJO114" s="3"/>
      <c r="BJP114" s="3"/>
      <c r="BJQ114" s="3"/>
      <c r="BJR114" s="3"/>
      <c r="BJS114" s="3"/>
      <c r="BJT114" s="3"/>
      <c r="BJU114" s="3"/>
      <c r="BJV114" s="3"/>
      <c r="BJW114" s="3"/>
      <c r="BJX114" s="3"/>
      <c r="BJY114" s="3"/>
      <c r="BJZ114" s="3"/>
      <c r="BKA114" s="3"/>
      <c r="BKB114" s="3"/>
      <c r="BKC114" s="3"/>
      <c r="BKD114" s="3"/>
      <c r="BKE114" s="3"/>
      <c r="BKF114" s="3"/>
      <c r="BKG114" s="3"/>
      <c r="BKH114" s="3"/>
      <c r="BKI114" s="3"/>
      <c r="BKJ114" s="3"/>
      <c r="BKK114" s="3"/>
      <c r="BKL114" s="3"/>
      <c r="BKM114" s="3"/>
      <c r="BKN114" s="3"/>
      <c r="BKO114" s="3"/>
      <c r="BKP114" s="3"/>
      <c r="BKQ114" s="3"/>
      <c r="BKR114" s="3"/>
      <c r="BKS114" s="3"/>
      <c r="BKT114" s="3"/>
      <c r="BKU114" s="3"/>
      <c r="BKV114" s="3"/>
      <c r="BKW114" s="3"/>
      <c r="BKX114" s="3"/>
      <c r="BKY114" s="3"/>
      <c r="BKZ114" s="3"/>
      <c r="BLA114" s="3"/>
      <c r="BLB114" s="3"/>
      <c r="BLC114" s="3"/>
      <c r="BLD114" s="3"/>
      <c r="BLE114" s="3"/>
      <c r="BLF114" s="3"/>
      <c r="BLG114" s="3"/>
      <c r="BLH114" s="3"/>
      <c r="BLI114" s="3"/>
      <c r="BLJ114" s="3"/>
      <c r="BLK114" s="3"/>
      <c r="BLL114" s="3"/>
      <c r="BLM114" s="3"/>
      <c r="BLN114" s="3"/>
      <c r="BLO114" s="3"/>
      <c r="BLP114" s="3"/>
      <c r="BLQ114" s="3"/>
      <c r="BLR114" s="3"/>
      <c r="BLS114" s="3"/>
      <c r="BLT114" s="3"/>
      <c r="BLU114" s="3"/>
      <c r="BLV114" s="3"/>
      <c r="BLW114" s="3"/>
      <c r="BLX114" s="3"/>
      <c r="BLY114" s="3"/>
      <c r="BLZ114" s="3"/>
      <c r="BMA114" s="3"/>
      <c r="BMB114" s="3"/>
      <c r="BMC114" s="3"/>
      <c r="BMD114" s="3"/>
      <c r="BME114" s="3"/>
      <c r="BMF114" s="3"/>
      <c r="BMG114" s="3"/>
      <c r="BMH114" s="3"/>
      <c r="BMI114" s="3"/>
      <c r="BMJ114" s="3"/>
      <c r="BMK114" s="3"/>
      <c r="BML114" s="3"/>
      <c r="BMM114" s="3"/>
      <c r="BMN114" s="3"/>
      <c r="BMO114" s="3"/>
      <c r="BMP114" s="3"/>
      <c r="BMQ114" s="3"/>
      <c r="BMR114" s="3"/>
      <c r="BMS114" s="3"/>
      <c r="BMT114" s="3"/>
      <c r="BMU114" s="3"/>
      <c r="BMV114" s="3"/>
      <c r="BMW114" s="3"/>
      <c r="BMX114" s="3"/>
      <c r="BMY114" s="3"/>
      <c r="BMZ114" s="3"/>
      <c r="BNA114" s="3"/>
      <c r="BNB114" s="3"/>
      <c r="BNC114" s="3"/>
      <c r="BND114" s="3"/>
      <c r="BNE114" s="3"/>
      <c r="BNF114" s="3"/>
      <c r="BNG114" s="3"/>
      <c r="BNH114" s="3"/>
      <c r="BNI114" s="3"/>
      <c r="BNJ114" s="3"/>
      <c r="BNK114" s="3"/>
      <c r="BNL114" s="3"/>
      <c r="BNM114" s="3"/>
      <c r="BNN114" s="3"/>
      <c r="BNO114" s="3"/>
      <c r="BNP114" s="3"/>
      <c r="BNQ114" s="3"/>
      <c r="BNR114" s="3"/>
      <c r="BNS114" s="3"/>
      <c r="BNT114" s="3"/>
      <c r="BNU114" s="3"/>
      <c r="BNV114" s="3"/>
      <c r="BNW114" s="3"/>
      <c r="BNX114" s="3"/>
      <c r="BNY114" s="3"/>
      <c r="BNZ114" s="3"/>
      <c r="BOA114" s="3"/>
      <c r="BOB114" s="3"/>
      <c r="BOC114" s="3"/>
      <c r="BOD114" s="3"/>
      <c r="BOE114" s="3"/>
      <c r="BOF114" s="3"/>
      <c r="BOG114" s="3"/>
      <c r="BOH114" s="3"/>
      <c r="BOI114" s="3"/>
      <c r="BOJ114" s="3"/>
      <c r="BOK114" s="3"/>
      <c r="BOL114" s="3"/>
      <c r="BOM114" s="3"/>
      <c r="BON114" s="3"/>
      <c r="BOO114" s="3"/>
      <c r="BOP114" s="3"/>
      <c r="BOQ114" s="3"/>
      <c r="BOR114" s="3"/>
      <c r="BOS114" s="3"/>
      <c r="BOT114" s="3"/>
      <c r="BOU114" s="3"/>
      <c r="BOV114" s="3"/>
      <c r="BOW114" s="3"/>
      <c r="BOX114" s="3"/>
      <c r="BOY114" s="3"/>
      <c r="BOZ114" s="3"/>
      <c r="BPA114" s="3"/>
      <c r="BPB114" s="3"/>
      <c r="BPC114" s="3"/>
      <c r="BPD114" s="3"/>
      <c r="BPE114" s="3"/>
      <c r="BPF114" s="3"/>
      <c r="BPG114" s="3"/>
      <c r="BPH114" s="3"/>
      <c r="BPI114" s="3"/>
      <c r="BPJ114" s="3"/>
      <c r="BPK114" s="3"/>
      <c r="BPL114" s="3"/>
      <c r="BPM114" s="3"/>
      <c r="BPN114" s="3"/>
      <c r="BPO114" s="3"/>
      <c r="BPP114" s="3"/>
      <c r="BPQ114" s="3"/>
      <c r="BPR114" s="3"/>
      <c r="BPS114" s="3"/>
      <c r="BPT114" s="3"/>
      <c r="BPU114" s="3"/>
      <c r="BPV114" s="3"/>
      <c r="BPW114" s="3"/>
      <c r="BPX114" s="3"/>
      <c r="BPY114" s="3"/>
      <c r="BPZ114" s="3"/>
      <c r="BQA114" s="3"/>
      <c r="BQB114" s="3"/>
      <c r="BQC114" s="3"/>
      <c r="BQD114" s="3"/>
      <c r="BQE114" s="3"/>
      <c r="BQF114" s="3"/>
      <c r="BQG114" s="3"/>
      <c r="BQH114" s="3"/>
      <c r="BQI114" s="3"/>
      <c r="BQJ114" s="3"/>
      <c r="BQK114" s="3"/>
      <c r="BQL114" s="3"/>
      <c r="BQM114" s="3"/>
      <c r="BQN114" s="3"/>
      <c r="BQO114" s="3"/>
      <c r="BQP114" s="3"/>
      <c r="BQQ114" s="3"/>
      <c r="BQR114" s="3"/>
      <c r="BQS114" s="3"/>
      <c r="BQT114" s="3"/>
      <c r="BQU114" s="3"/>
      <c r="BQV114" s="3"/>
      <c r="BQW114" s="3"/>
      <c r="BQX114" s="3"/>
      <c r="BQY114" s="3"/>
      <c r="BQZ114" s="3"/>
      <c r="BRA114" s="3"/>
      <c r="BRB114" s="3"/>
      <c r="BRC114" s="3"/>
      <c r="BRD114" s="3"/>
      <c r="BRE114" s="3"/>
      <c r="BRF114" s="3"/>
      <c r="BRG114" s="3"/>
      <c r="BRH114" s="3"/>
      <c r="BRI114" s="3"/>
      <c r="BRJ114" s="3"/>
      <c r="BRK114" s="3"/>
      <c r="BRL114" s="3"/>
      <c r="BRM114" s="3"/>
      <c r="BRN114" s="3"/>
      <c r="BRO114" s="3"/>
      <c r="BRP114" s="3"/>
      <c r="BRQ114" s="3"/>
      <c r="BRR114" s="3"/>
      <c r="BRS114" s="3"/>
      <c r="BRT114" s="3"/>
      <c r="BRU114" s="3"/>
      <c r="BRV114" s="3"/>
      <c r="BRW114" s="3"/>
      <c r="BRX114" s="3"/>
      <c r="BRY114" s="3"/>
      <c r="BRZ114" s="3"/>
      <c r="BSA114" s="3"/>
      <c r="BSB114" s="3"/>
      <c r="BSC114" s="3"/>
      <c r="BSD114" s="3"/>
      <c r="BSE114" s="3"/>
      <c r="BSF114" s="3"/>
      <c r="BSG114" s="3"/>
      <c r="BSH114" s="3"/>
      <c r="BSI114" s="3"/>
      <c r="BSJ114" s="3"/>
      <c r="BSK114" s="3"/>
      <c r="BSL114" s="3"/>
      <c r="BSM114" s="3"/>
      <c r="BSN114" s="3"/>
      <c r="BSO114" s="3"/>
      <c r="BSP114" s="3"/>
      <c r="BSQ114" s="3"/>
      <c r="BSR114" s="3"/>
      <c r="BSS114" s="3"/>
      <c r="BST114" s="3"/>
      <c r="BSU114" s="3"/>
      <c r="BSV114" s="3"/>
      <c r="BSW114" s="3"/>
      <c r="BSX114" s="3"/>
      <c r="BSY114" s="3"/>
      <c r="BSZ114" s="3"/>
      <c r="BTA114" s="3"/>
      <c r="BTB114" s="3"/>
      <c r="BTC114" s="3"/>
      <c r="BTD114" s="3"/>
      <c r="BTE114" s="3"/>
      <c r="BTF114" s="3"/>
      <c r="BTG114" s="3"/>
      <c r="BTH114" s="3"/>
      <c r="BTI114" s="3"/>
      <c r="BTJ114" s="3"/>
      <c r="BTK114" s="3"/>
      <c r="BTL114" s="3"/>
      <c r="BTM114" s="3"/>
      <c r="BTN114" s="3"/>
      <c r="BTO114" s="3"/>
      <c r="BTP114" s="3"/>
      <c r="BTQ114" s="3"/>
      <c r="BTR114" s="3"/>
      <c r="BTS114" s="3"/>
      <c r="BTT114" s="3"/>
      <c r="BTU114" s="3"/>
      <c r="BTV114" s="3"/>
      <c r="BTW114" s="3"/>
      <c r="BTX114" s="3"/>
      <c r="BTY114" s="3"/>
      <c r="BTZ114" s="3"/>
      <c r="BUA114" s="3"/>
      <c r="BUB114" s="3"/>
      <c r="BUC114" s="3"/>
      <c r="BUD114" s="3"/>
      <c r="BUE114" s="3"/>
      <c r="BUF114" s="3"/>
      <c r="BUG114" s="3"/>
      <c r="BUH114" s="3"/>
      <c r="BUI114" s="3"/>
      <c r="BUJ114" s="3"/>
      <c r="BUK114" s="3"/>
      <c r="BUL114" s="3"/>
      <c r="BUM114" s="3"/>
      <c r="BUN114" s="3"/>
      <c r="BUO114" s="3"/>
      <c r="BUP114" s="3"/>
      <c r="BUQ114" s="3"/>
      <c r="BUR114" s="3"/>
      <c r="BUS114" s="3"/>
      <c r="BUT114" s="3"/>
      <c r="BUU114" s="3"/>
      <c r="BUV114" s="3"/>
      <c r="BUW114" s="3"/>
      <c r="BUX114" s="3"/>
      <c r="BUY114" s="3"/>
      <c r="BUZ114" s="3"/>
      <c r="BVA114" s="3"/>
      <c r="BVB114" s="3"/>
      <c r="BVC114" s="3"/>
      <c r="BVD114" s="3"/>
      <c r="BVE114" s="3"/>
      <c r="BVF114" s="3"/>
      <c r="BVG114" s="3"/>
      <c r="BVH114" s="3"/>
      <c r="BVI114" s="3"/>
      <c r="BVJ114" s="3"/>
      <c r="BVK114" s="3"/>
      <c r="BVL114" s="3"/>
      <c r="BVM114" s="3"/>
      <c r="BVN114" s="3"/>
      <c r="BVO114" s="3"/>
      <c r="BVP114" s="3"/>
      <c r="BVQ114" s="3"/>
      <c r="BVR114" s="3"/>
      <c r="BVS114" s="3"/>
      <c r="BVT114" s="3"/>
      <c r="BVU114" s="3"/>
      <c r="BVV114" s="3"/>
      <c r="BVW114" s="3"/>
      <c r="BVX114" s="3"/>
      <c r="BVY114" s="3"/>
      <c r="BVZ114" s="3"/>
      <c r="BWA114" s="3"/>
      <c r="BWB114" s="3"/>
      <c r="BWC114" s="3"/>
      <c r="BWD114" s="3"/>
      <c r="BWE114" s="3"/>
      <c r="BWF114" s="3"/>
      <c r="BWG114" s="3"/>
      <c r="BWH114" s="3"/>
      <c r="BWI114" s="3"/>
      <c r="BWJ114" s="3"/>
      <c r="BWK114" s="3"/>
      <c r="BWL114" s="3"/>
      <c r="BWM114" s="3"/>
      <c r="BWN114" s="3"/>
      <c r="BWO114" s="3"/>
      <c r="BWP114" s="3"/>
      <c r="BWQ114" s="3"/>
      <c r="BWR114" s="3"/>
      <c r="BWS114" s="3"/>
      <c r="BWT114" s="3"/>
      <c r="BWU114" s="3"/>
      <c r="BWV114" s="3"/>
      <c r="BWW114" s="3"/>
      <c r="BWX114" s="3"/>
      <c r="BWY114" s="3"/>
      <c r="BWZ114" s="3"/>
      <c r="BXA114" s="3"/>
      <c r="BXB114" s="3"/>
      <c r="BXC114" s="3"/>
      <c r="BXD114" s="3"/>
      <c r="BXE114" s="3"/>
      <c r="BXF114" s="3"/>
      <c r="BXG114" s="3"/>
      <c r="BXH114" s="3"/>
      <c r="BXI114" s="3"/>
      <c r="BXJ114" s="3"/>
      <c r="BXK114" s="3"/>
      <c r="BXL114" s="3"/>
      <c r="BXM114" s="3"/>
      <c r="BXN114" s="3"/>
      <c r="BXO114" s="3"/>
      <c r="BXP114" s="3"/>
      <c r="BXQ114" s="3"/>
      <c r="BXR114" s="3"/>
      <c r="BXS114" s="3"/>
      <c r="BXT114" s="3"/>
      <c r="BXU114" s="3"/>
      <c r="BXV114" s="3"/>
      <c r="BXW114" s="3"/>
      <c r="BXX114" s="3"/>
      <c r="BXY114" s="3"/>
      <c r="BXZ114" s="3"/>
      <c r="BYA114" s="3"/>
      <c r="BYB114" s="3"/>
      <c r="BYC114" s="3"/>
      <c r="BYD114" s="3"/>
      <c r="BYE114" s="3"/>
      <c r="BYF114" s="3"/>
      <c r="BYG114" s="3"/>
      <c r="BYH114" s="3"/>
      <c r="BYI114" s="3"/>
      <c r="BYJ114" s="3"/>
      <c r="BYK114" s="3"/>
      <c r="BYL114" s="3"/>
      <c r="BYM114" s="3"/>
      <c r="BYN114" s="3"/>
      <c r="BYO114" s="3"/>
      <c r="BYP114" s="3"/>
      <c r="BYQ114" s="3"/>
      <c r="BYR114" s="3"/>
      <c r="BYS114" s="3"/>
      <c r="BYT114" s="3"/>
      <c r="BYU114" s="3"/>
      <c r="BYV114" s="3"/>
      <c r="BYW114" s="3"/>
      <c r="BYX114" s="3"/>
      <c r="BYY114" s="3"/>
      <c r="BYZ114" s="3"/>
      <c r="BZA114" s="3"/>
      <c r="BZB114" s="3"/>
      <c r="BZC114" s="3"/>
      <c r="BZD114" s="3"/>
      <c r="BZE114" s="3"/>
      <c r="BZF114" s="3"/>
      <c r="BZG114" s="3"/>
      <c r="BZH114" s="3"/>
      <c r="BZI114" s="3"/>
      <c r="BZJ114" s="3"/>
      <c r="BZK114" s="3"/>
      <c r="BZL114" s="3"/>
      <c r="BZM114" s="3"/>
      <c r="BZN114" s="3"/>
      <c r="BZO114" s="3"/>
      <c r="BZP114" s="3"/>
      <c r="BZQ114" s="3"/>
      <c r="BZR114" s="3"/>
      <c r="BZS114" s="3"/>
      <c r="BZT114" s="3"/>
      <c r="BZU114" s="3"/>
      <c r="BZV114" s="3"/>
      <c r="BZW114" s="3"/>
      <c r="BZX114" s="3"/>
      <c r="BZY114" s="3"/>
      <c r="BZZ114" s="3"/>
      <c r="CAA114" s="3"/>
      <c r="CAB114" s="3"/>
      <c r="CAC114" s="3"/>
      <c r="CAD114" s="3"/>
      <c r="CAE114" s="3"/>
      <c r="CAF114" s="3"/>
      <c r="CAG114" s="3"/>
      <c r="CAH114" s="3"/>
      <c r="CAI114" s="3"/>
      <c r="CAJ114" s="3"/>
      <c r="CAK114" s="3"/>
      <c r="CAL114" s="3"/>
      <c r="CAM114" s="3"/>
      <c r="CAN114" s="3"/>
      <c r="CAO114" s="3"/>
      <c r="CAP114" s="3"/>
      <c r="CAQ114" s="3"/>
      <c r="CAR114" s="3"/>
      <c r="CAS114" s="3"/>
      <c r="CAT114" s="3"/>
      <c r="CAU114" s="3"/>
      <c r="CAV114" s="3"/>
      <c r="CAW114" s="3"/>
      <c r="CAX114" s="3"/>
      <c r="CAY114" s="3"/>
      <c r="CAZ114" s="3"/>
      <c r="CBA114" s="3"/>
      <c r="CBB114" s="3"/>
      <c r="CBC114" s="3"/>
      <c r="CBD114" s="3"/>
      <c r="CBE114" s="3"/>
      <c r="CBF114" s="3"/>
      <c r="CBG114" s="3"/>
      <c r="CBH114" s="3"/>
      <c r="CBI114" s="3"/>
      <c r="CBJ114" s="3"/>
      <c r="CBK114" s="3"/>
      <c r="CBL114" s="3"/>
      <c r="CBM114" s="3"/>
      <c r="CBN114" s="3"/>
      <c r="CBO114" s="3"/>
      <c r="CBP114" s="3"/>
      <c r="CBQ114" s="3"/>
      <c r="CBR114" s="3"/>
      <c r="CBS114" s="3"/>
      <c r="CBT114" s="3"/>
      <c r="CBU114" s="3"/>
      <c r="CBV114" s="3"/>
      <c r="CBW114" s="3"/>
      <c r="CBX114" s="3"/>
      <c r="CBY114" s="3"/>
      <c r="CBZ114" s="3"/>
      <c r="CCA114" s="3"/>
      <c r="CCB114" s="3"/>
      <c r="CCC114" s="3"/>
      <c r="CCD114" s="3"/>
      <c r="CCE114" s="3"/>
      <c r="CCF114" s="3"/>
      <c r="CCG114" s="3"/>
      <c r="CCH114" s="3"/>
      <c r="CCI114" s="3"/>
      <c r="CCJ114" s="3"/>
      <c r="CCK114" s="3"/>
      <c r="CCL114" s="3"/>
      <c r="CCM114" s="3"/>
      <c r="CCN114" s="3"/>
      <c r="CCO114" s="3"/>
      <c r="CCP114" s="3"/>
      <c r="CCQ114" s="3"/>
      <c r="CCR114" s="3"/>
      <c r="CCS114" s="3"/>
      <c r="CCT114" s="3"/>
      <c r="CCU114" s="3"/>
      <c r="CCV114" s="3"/>
      <c r="CCW114" s="3"/>
      <c r="CCX114" s="3"/>
      <c r="CCY114" s="3"/>
      <c r="CCZ114" s="3"/>
      <c r="CDA114" s="3"/>
      <c r="CDB114" s="3"/>
      <c r="CDC114" s="3"/>
      <c r="CDD114" s="3"/>
      <c r="CDE114" s="3"/>
      <c r="CDF114" s="3"/>
      <c r="CDG114" s="3"/>
      <c r="CDH114" s="3"/>
      <c r="CDI114" s="3"/>
      <c r="CDJ114" s="3"/>
      <c r="CDK114" s="3"/>
      <c r="CDL114" s="3"/>
      <c r="CDM114" s="3"/>
      <c r="CDN114" s="3"/>
      <c r="CDO114" s="3"/>
      <c r="CDP114" s="3"/>
      <c r="CDQ114" s="3"/>
      <c r="CDR114" s="3"/>
      <c r="CDS114" s="3"/>
      <c r="CDT114" s="3"/>
      <c r="CDU114" s="3"/>
      <c r="CDV114" s="3"/>
      <c r="CDW114" s="3"/>
      <c r="CDX114" s="3"/>
      <c r="CDY114" s="3"/>
      <c r="CDZ114" s="3"/>
      <c r="CEA114" s="3"/>
      <c r="CEB114" s="3"/>
      <c r="CEC114" s="3"/>
      <c r="CED114" s="3"/>
      <c r="CEE114" s="3"/>
      <c r="CEF114" s="3"/>
      <c r="CEG114" s="3"/>
      <c r="CEH114" s="3"/>
      <c r="CEI114" s="3"/>
      <c r="CEJ114" s="3"/>
      <c r="CEK114" s="3"/>
      <c r="CEL114" s="3"/>
      <c r="CEM114" s="3"/>
      <c r="CEN114" s="3"/>
      <c r="CEO114" s="3"/>
      <c r="CEP114" s="3"/>
      <c r="CEQ114" s="3"/>
      <c r="CER114" s="3"/>
      <c r="CES114" s="3"/>
      <c r="CET114" s="3"/>
      <c r="CEU114" s="3"/>
      <c r="CEV114" s="3"/>
      <c r="CEW114" s="3"/>
      <c r="CEX114" s="3"/>
      <c r="CEY114" s="3"/>
      <c r="CEZ114" s="3"/>
      <c r="CFA114" s="3"/>
      <c r="CFB114" s="3"/>
      <c r="CFC114" s="3"/>
      <c r="CFD114" s="3"/>
      <c r="CFE114" s="3"/>
      <c r="CFF114" s="3"/>
      <c r="CFG114" s="3"/>
      <c r="CFH114" s="3"/>
      <c r="CFI114" s="3"/>
      <c r="CFJ114" s="3"/>
      <c r="CFK114" s="3"/>
      <c r="CFL114" s="3"/>
      <c r="CFM114" s="3"/>
      <c r="CFN114" s="3"/>
      <c r="CFO114" s="3"/>
      <c r="CFP114" s="3"/>
      <c r="CFQ114" s="3"/>
      <c r="CFR114" s="3"/>
      <c r="CFS114" s="3"/>
      <c r="CFT114" s="3"/>
      <c r="CFU114" s="3"/>
      <c r="CFV114" s="3"/>
      <c r="CFW114" s="3"/>
      <c r="CFX114" s="3"/>
      <c r="CFY114" s="3"/>
      <c r="CFZ114" s="3"/>
      <c r="CGA114" s="3"/>
      <c r="CGB114" s="3"/>
      <c r="CGC114" s="3"/>
      <c r="CGD114" s="3"/>
      <c r="CGE114" s="3"/>
      <c r="CGF114" s="3"/>
      <c r="CGG114" s="3"/>
      <c r="CGH114" s="3"/>
      <c r="CGI114" s="3"/>
      <c r="CGJ114" s="3"/>
      <c r="CGK114" s="3"/>
      <c r="CGL114" s="3"/>
      <c r="CGM114" s="3"/>
      <c r="CGN114" s="3"/>
      <c r="CGO114" s="3"/>
      <c r="CGP114" s="3"/>
      <c r="CGQ114" s="3"/>
      <c r="CGR114" s="3"/>
      <c r="CGS114" s="3"/>
      <c r="CGT114" s="3"/>
      <c r="CGU114" s="3"/>
      <c r="CGV114" s="3"/>
      <c r="CGW114" s="3"/>
      <c r="CGX114" s="3"/>
      <c r="CGY114" s="3"/>
      <c r="CGZ114" s="3"/>
      <c r="CHA114" s="3"/>
      <c r="CHB114" s="3"/>
      <c r="CHC114" s="3"/>
      <c r="CHD114" s="3"/>
      <c r="CHE114" s="3"/>
      <c r="CHF114" s="3"/>
      <c r="CHG114" s="3"/>
      <c r="CHH114" s="3"/>
      <c r="CHI114" s="3"/>
      <c r="CHJ114" s="3"/>
      <c r="CHK114" s="3"/>
      <c r="CHL114" s="3"/>
      <c r="CHM114" s="3"/>
      <c r="CHN114" s="3"/>
      <c r="CHO114" s="3"/>
      <c r="CHP114" s="3"/>
      <c r="CHQ114" s="3"/>
      <c r="CHR114" s="3"/>
      <c r="CHS114" s="3"/>
      <c r="CHT114" s="3"/>
      <c r="CHU114" s="3"/>
      <c r="CHV114" s="3"/>
      <c r="CHW114" s="3"/>
      <c r="CHX114" s="3"/>
      <c r="CHY114" s="3"/>
      <c r="CHZ114" s="3"/>
      <c r="CIA114" s="3"/>
      <c r="CIB114" s="3"/>
      <c r="CIC114" s="3"/>
      <c r="CID114" s="3"/>
      <c r="CIE114" s="3"/>
      <c r="CIF114" s="3"/>
      <c r="CIG114" s="3"/>
      <c r="CIH114" s="3"/>
      <c r="CII114" s="3"/>
      <c r="CIJ114" s="3"/>
      <c r="CIK114" s="3"/>
      <c r="CIL114" s="3"/>
      <c r="CIM114" s="3"/>
      <c r="CIN114" s="3"/>
      <c r="CIO114" s="3"/>
      <c r="CIP114" s="3"/>
      <c r="CIQ114" s="3"/>
      <c r="CIR114" s="3"/>
      <c r="CIS114" s="3"/>
      <c r="CIT114" s="3"/>
      <c r="CIU114" s="3"/>
      <c r="CIV114" s="3"/>
      <c r="CIW114" s="3"/>
      <c r="CIX114" s="3"/>
      <c r="CIY114" s="3"/>
      <c r="CIZ114" s="3"/>
      <c r="CJA114" s="3"/>
      <c r="CJB114" s="3"/>
      <c r="CJC114" s="3"/>
      <c r="CJD114" s="3"/>
      <c r="CJE114" s="3"/>
      <c r="CJF114" s="3"/>
      <c r="CJG114" s="3"/>
      <c r="CJH114" s="3"/>
      <c r="CJI114" s="3"/>
      <c r="CJJ114" s="3"/>
      <c r="CJK114" s="3"/>
      <c r="CJL114" s="3"/>
      <c r="CJM114" s="3"/>
      <c r="CJN114" s="3"/>
      <c r="CJO114" s="3"/>
      <c r="CJP114" s="3"/>
      <c r="CJQ114" s="3"/>
      <c r="CJR114" s="3"/>
      <c r="CJS114" s="3"/>
      <c r="CJT114" s="3"/>
      <c r="CJU114" s="3"/>
      <c r="CJV114" s="3"/>
      <c r="CJW114" s="3"/>
      <c r="CJX114" s="3"/>
      <c r="CJY114" s="3"/>
      <c r="CJZ114" s="3"/>
      <c r="CKA114" s="3"/>
      <c r="CKB114" s="3"/>
      <c r="CKC114" s="3"/>
      <c r="CKD114" s="3"/>
      <c r="CKE114" s="3"/>
      <c r="CKF114" s="3"/>
      <c r="CKG114" s="3"/>
      <c r="CKH114" s="3"/>
      <c r="CKI114" s="3"/>
      <c r="CKJ114" s="3"/>
      <c r="CKK114" s="3"/>
      <c r="CKL114" s="3"/>
      <c r="CKM114" s="3"/>
      <c r="CKN114" s="3"/>
      <c r="CKO114" s="3"/>
      <c r="CKP114" s="3"/>
      <c r="CKQ114" s="3"/>
      <c r="CKR114" s="3"/>
      <c r="CKS114" s="3"/>
      <c r="CKT114" s="3"/>
      <c r="CKU114" s="3"/>
      <c r="CKV114" s="3"/>
      <c r="CKW114" s="3"/>
      <c r="CKX114" s="3"/>
      <c r="CKY114" s="3"/>
      <c r="CKZ114" s="3"/>
      <c r="CLA114" s="3"/>
      <c r="CLB114" s="3"/>
      <c r="CLC114" s="3"/>
      <c r="CLD114" s="3"/>
      <c r="CLE114" s="3"/>
      <c r="CLF114" s="3"/>
      <c r="CLG114" s="3"/>
      <c r="CLH114" s="3"/>
      <c r="CLI114" s="3"/>
      <c r="CLJ114" s="3"/>
      <c r="CLK114" s="3"/>
      <c r="CLL114" s="3"/>
      <c r="CLM114" s="3"/>
      <c r="CLN114" s="3"/>
      <c r="CLO114" s="3"/>
      <c r="CLP114" s="3"/>
      <c r="CLQ114" s="3"/>
      <c r="CLR114" s="3"/>
      <c r="CLS114" s="3"/>
      <c r="CLT114" s="3"/>
      <c r="CLU114" s="3"/>
      <c r="CLV114" s="3"/>
      <c r="CLW114" s="3"/>
      <c r="CLX114" s="3"/>
      <c r="CLY114" s="3"/>
      <c r="CLZ114" s="3"/>
      <c r="CMA114" s="3"/>
      <c r="CMB114" s="3"/>
      <c r="CMC114" s="3"/>
      <c r="CMD114" s="3"/>
      <c r="CME114" s="3"/>
      <c r="CMF114" s="3"/>
      <c r="CMG114" s="3"/>
      <c r="CMH114" s="3"/>
      <c r="CMI114" s="3"/>
      <c r="CMJ114" s="3"/>
      <c r="CMK114" s="3"/>
      <c r="CML114" s="3"/>
      <c r="CMM114" s="3"/>
      <c r="CMN114" s="3"/>
      <c r="CMO114" s="3"/>
      <c r="CMP114" s="3"/>
      <c r="CMQ114" s="3"/>
      <c r="CMR114" s="3"/>
      <c r="CMS114" s="3"/>
      <c r="CMT114" s="3"/>
      <c r="CMU114" s="3"/>
      <c r="CMV114" s="3"/>
      <c r="CMW114" s="3"/>
      <c r="CMX114" s="3"/>
      <c r="CMY114" s="3"/>
      <c r="CMZ114" s="3"/>
      <c r="CNA114" s="3"/>
      <c r="CNB114" s="3"/>
      <c r="CNC114" s="3"/>
      <c r="CND114" s="3"/>
      <c r="CNE114" s="3"/>
      <c r="CNF114" s="3"/>
      <c r="CNG114" s="3"/>
      <c r="CNH114" s="3"/>
      <c r="CNI114" s="3"/>
      <c r="CNJ114" s="3"/>
      <c r="CNK114" s="3"/>
      <c r="CNL114" s="3"/>
      <c r="CNM114" s="3"/>
      <c r="CNN114" s="3"/>
      <c r="CNO114" s="3"/>
      <c r="CNP114" s="3"/>
      <c r="CNQ114" s="3"/>
      <c r="CNR114" s="3"/>
      <c r="CNS114" s="3"/>
      <c r="CNT114" s="3"/>
      <c r="CNU114" s="3"/>
      <c r="CNV114" s="3"/>
      <c r="CNW114" s="3"/>
      <c r="CNX114" s="3"/>
      <c r="CNY114" s="3"/>
      <c r="CNZ114" s="3"/>
      <c r="COA114" s="3"/>
      <c r="COB114" s="3"/>
      <c r="COC114" s="3"/>
      <c r="COD114" s="3"/>
      <c r="COE114" s="3"/>
      <c r="COF114" s="3"/>
      <c r="COG114" s="3"/>
      <c r="COH114" s="3"/>
      <c r="COI114" s="3"/>
      <c r="COJ114" s="3"/>
      <c r="COK114" s="3"/>
      <c r="COL114" s="3"/>
      <c r="COM114" s="3"/>
      <c r="CON114" s="3"/>
      <c r="COO114" s="3"/>
      <c r="COP114" s="3"/>
      <c r="COQ114" s="3"/>
      <c r="COR114" s="3"/>
      <c r="COS114" s="3"/>
      <c r="COT114" s="3"/>
      <c r="COU114" s="3"/>
      <c r="COV114" s="3"/>
      <c r="COW114" s="3"/>
      <c r="COX114" s="3"/>
      <c r="COY114" s="3"/>
      <c r="COZ114" s="3"/>
      <c r="CPA114" s="3"/>
      <c r="CPB114" s="3"/>
      <c r="CPC114" s="3"/>
      <c r="CPD114" s="3"/>
      <c r="CPE114" s="3"/>
      <c r="CPF114" s="3"/>
      <c r="CPG114" s="3"/>
      <c r="CPH114" s="3"/>
      <c r="CPI114" s="3"/>
      <c r="CPJ114" s="3"/>
      <c r="CPK114" s="3"/>
      <c r="CPL114" s="3"/>
      <c r="CPM114" s="3"/>
      <c r="CPN114" s="3"/>
      <c r="CPO114" s="3"/>
      <c r="CPP114" s="3"/>
      <c r="CPQ114" s="3"/>
      <c r="CPR114" s="3"/>
      <c r="CPS114" s="3"/>
      <c r="CPT114" s="3"/>
      <c r="CPU114" s="3"/>
      <c r="CPV114" s="3"/>
      <c r="CPW114" s="3"/>
      <c r="CPX114" s="3"/>
      <c r="CPY114" s="3"/>
      <c r="CPZ114" s="3"/>
      <c r="CQA114" s="3"/>
      <c r="CQB114" s="3"/>
      <c r="CQC114" s="3"/>
      <c r="CQD114" s="3"/>
      <c r="CQE114" s="3"/>
      <c r="CQF114" s="3"/>
      <c r="CQG114" s="3"/>
      <c r="CQH114" s="3"/>
      <c r="CQI114" s="3"/>
      <c r="CQJ114" s="3"/>
      <c r="CQK114" s="3"/>
      <c r="CQL114" s="3"/>
      <c r="CQM114" s="3"/>
      <c r="CQN114" s="3"/>
      <c r="CQO114" s="3"/>
      <c r="CQP114" s="3"/>
      <c r="CQQ114" s="3"/>
      <c r="CQR114" s="3"/>
      <c r="CQS114" s="3"/>
      <c r="CQT114" s="3"/>
      <c r="CQU114" s="3"/>
      <c r="CQV114" s="3"/>
      <c r="CQW114" s="3"/>
      <c r="CQX114" s="3"/>
      <c r="CQY114" s="3"/>
      <c r="CQZ114" s="3"/>
      <c r="CRA114" s="3"/>
      <c r="CRB114" s="3"/>
      <c r="CRC114" s="3"/>
      <c r="CRD114" s="3"/>
      <c r="CRE114" s="3"/>
      <c r="CRF114" s="3"/>
      <c r="CRG114" s="3"/>
      <c r="CRH114" s="3"/>
      <c r="CRI114" s="3"/>
      <c r="CRJ114" s="3"/>
      <c r="CRK114" s="3"/>
      <c r="CRL114" s="3"/>
      <c r="CRM114" s="3"/>
      <c r="CRN114" s="3"/>
      <c r="CRO114" s="3"/>
      <c r="CRP114" s="3"/>
      <c r="CRQ114" s="3"/>
      <c r="CRR114" s="3"/>
      <c r="CRS114" s="3"/>
      <c r="CRT114" s="3"/>
      <c r="CRU114" s="3"/>
      <c r="CRV114" s="3"/>
      <c r="CRW114" s="3"/>
      <c r="CRX114" s="3"/>
      <c r="CRY114" s="3"/>
      <c r="CRZ114" s="3"/>
      <c r="CSA114" s="3"/>
      <c r="CSB114" s="3"/>
      <c r="CSC114" s="3"/>
      <c r="CSD114" s="3"/>
      <c r="CSE114" s="3"/>
      <c r="CSF114" s="3"/>
      <c r="CSG114" s="3"/>
      <c r="CSH114" s="3"/>
      <c r="CSI114" s="3"/>
      <c r="CSJ114" s="3"/>
      <c r="CSK114" s="3"/>
      <c r="CSL114" s="3"/>
      <c r="CSM114" s="3"/>
      <c r="CSN114" s="3"/>
      <c r="CSO114" s="3"/>
      <c r="CSP114" s="3"/>
      <c r="CSQ114" s="3"/>
      <c r="CSR114" s="3"/>
      <c r="CSS114" s="3"/>
      <c r="CST114" s="3"/>
      <c r="CSU114" s="3"/>
      <c r="CSV114" s="3"/>
      <c r="CSW114" s="3"/>
      <c r="CSX114" s="3"/>
      <c r="CSY114" s="3"/>
      <c r="CSZ114" s="3"/>
      <c r="CTA114" s="3"/>
      <c r="CTB114" s="3"/>
      <c r="CTC114" s="3"/>
      <c r="CTD114" s="3"/>
      <c r="CTE114" s="3"/>
      <c r="CTF114" s="3"/>
      <c r="CTG114" s="3"/>
      <c r="CTH114" s="3"/>
      <c r="CTI114" s="3"/>
      <c r="CTJ114" s="3"/>
      <c r="CTK114" s="3"/>
      <c r="CTL114" s="3"/>
      <c r="CTM114" s="3"/>
      <c r="CTN114" s="3"/>
      <c r="CTO114" s="3"/>
      <c r="CTP114" s="3"/>
      <c r="CTQ114" s="3"/>
      <c r="CTR114" s="3"/>
      <c r="CTS114" s="3"/>
      <c r="CTT114" s="3"/>
      <c r="CTU114" s="3"/>
      <c r="CTV114" s="3"/>
      <c r="CTW114" s="3"/>
      <c r="CTX114" s="3"/>
      <c r="CTY114" s="3"/>
      <c r="CTZ114" s="3"/>
      <c r="CUA114" s="3"/>
      <c r="CUB114" s="3"/>
      <c r="CUC114" s="3"/>
      <c r="CUD114" s="3"/>
      <c r="CUE114" s="3"/>
      <c r="CUF114" s="3"/>
      <c r="CUG114" s="3"/>
      <c r="CUH114" s="3"/>
      <c r="CUI114" s="3"/>
      <c r="CUJ114" s="3"/>
      <c r="CUK114" s="3"/>
      <c r="CUL114" s="3"/>
      <c r="CUM114" s="3"/>
      <c r="CUN114" s="3"/>
      <c r="CUO114" s="3"/>
      <c r="CUP114" s="3"/>
      <c r="CUQ114" s="3"/>
      <c r="CUR114" s="3"/>
      <c r="CUS114" s="3"/>
      <c r="CUT114" s="3"/>
      <c r="CUU114" s="3"/>
      <c r="CUV114" s="3"/>
      <c r="CUW114" s="3"/>
      <c r="CUX114" s="3"/>
      <c r="CUY114" s="3"/>
      <c r="CUZ114" s="3"/>
      <c r="CVA114" s="3"/>
      <c r="CVB114" s="3"/>
      <c r="CVC114" s="3"/>
      <c r="CVD114" s="3"/>
      <c r="CVE114" s="3"/>
      <c r="CVF114" s="3"/>
      <c r="CVG114" s="3"/>
      <c r="CVH114" s="3"/>
      <c r="CVI114" s="3"/>
      <c r="CVJ114" s="3"/>
      <c r="CVK114" s="3"/>
      <c r="CVL114" s="3"/>
      <c r="CVM114" s="3"/>
      <c r="CVN114" s="3"/>
      <c r="CVO114" s="3"/>
      <c r="CVP114" s="3"/>
      <c r="CVQ114" s="3"/>
      <c r="CVR114" s="3"/>
      <c r="CVS114" s="3"/>
      <c r="CVT114" s="3"/>
      <c r="CVU114" s="3"/>
      <c r="CVV114" s="3"/>
      <c r="CVW114" s="3"/>
      <c r="CVX114" s="3"/>
      <c r="CVY114" s="3"/>
      <c r="CVZ114" s="3"/>
      <c r="CWA114" s="3"/>
      <c r="CWB114" s="3"/>
      <c r="CWC114" s="3"/>
      <c r="CWD114" s="3"/>
      <c r="CWE114" s="3"/>
      <c r="CWF114" s="3"/>
      <c r="CWG114" s="3"/>
      <c r="CWH114" s="3"/>
      <c r="CWI114" s="3"/>
      <c r="CWJ114" s="3"/>
      <c r="CWK114" s="3"/>
      <c r="CWL114" s="3"/>
      <c r="CWM114" s="3"/>
      <c r="CWN114" s="3"/>
      <c r="CWO114" s="3"/>
      <c r="CWP114" s="3"/>
      <c r="CWQ114" s="3"/>
      <c r="CWR114" s="3"/>
      <c r="CWS114" s="3"/>
      <c r="CWT114" s="3"/>
      <c r="CWU114" s="3"/>
      <c r="CWV114" s="3"/>
      <c r="CWW114" s="3"/>
      <c r="CWX114" s="3"/>
      <c r="CWY114" s="3"/>
      <c r="CWZ114" s="3"/>
      <c r="CXA114" s="3"/>
      <c r="CXB114" s="3"/>
      <c r="CXC114" s="3"/>
      <c r="CXD114" s="3"/>
      <c r="CXE114" s="3"/>
      <c r="CXF114" s="3"/>
      <c r="CXG114" s="3"/>
      <c r="CXH114" s="3"/>
      <c r="CXI114" s="3"/>
      <c r="CXJ114" s="3"/>
      <c r="CXK114" s="3"/>
      <c r="CXL114" s="3"/>
      <c r="CXM114" s="3"/>
      <c r="CXN114" s="3"/>
      <c r="CXO114" s="3"/>
      <c r="CXP114" s="3"/>
      <c r="CXQ114" s="3"/>
      <c r="CXR114" s="3"/>
      <c r="CXS114" s="3"/>
      <c r="CXT114" s="3"/>
      <c r="CXU114" s="3"/>
      <c r="CXV114" s="3"/>
      <c r="CXW114" s="3"/>
      <c r="CXX114" s="3"/>
      <c r="CXY114" s="3"/>
      <c r="CXZ114" s="3"/>
      <c r="CYA114" s="3"/>
      <c r="CYB114" s="3"/>
      <c r="CYC114" s="3"/>
      <c r="CYD114" s="3"/>
      <c r="CYE114" s="3"/>
      <c r="CYF114" s="3"/>
      <c r="CYG114" s="3"/>
      <c r="CYH114" s="3"/>
      <c r="CYI114" s="3"/>
      <c r="CYJ114" s="3"/>
      <c r="CYK114" s="3"/>
      <c r="CYL114" s="3"/>
      <c r="CYM114" s="3"/>
      <c r="CYN114" s="3"/>
      <c r="CYO114" s="3"/>
      <c r="CYP114" s="3"/>
      <c r="CYQ114" s="3"/>
      <c r="CYR114" s="3"/>
      <c r="CYS114" s="3"/>
      <c r="CYT114" s="3"/>
      <c r="CYU114" s="3"/>
      <c r="CYV114" s="3"/>
      <c r="CYW114" s="3"/>
      <c r="CYX114" s="3"/>
      <c r="CYY114" s="3"/>
      <c r="CYZ114" s="3"/>
      <c r="CZA114" s="3"/>
      <c r="CZB114" s="3"/>
      <c r="CZC114" s="3"/>
      <c r="CZD114" s="3"/>
      <c r="CZE114" s="3"/>
      <c r="CZF114" s="3"/>
      <c r="CZG114" s="3"/>
      <c r="CZH114" s="3"/>
      <c r="CZI114" s="3"/>
      <c r="CZJ114" s="3"/>
      <c r="CZK114" s="3"/>
      <c r="CZL114" s="3"/>
      <c r="CZM114" s="3"/>
      <c r="CZN114" s="3"/>
      <c r="CZO114" s="3"/>
      <c r="CZP114" s="3"/>
      <c r="CZQ114" s="3"/>
      <c r="CZR114" s="3"/>
      <c r="CZS114" s="3"/>
      <c r="CZT114" s="3"/>
      <c r="CZU114" s="3"/>
      <c r="CZV114" s="3"/>
      <c r="CZW114" s="3"/>
      <c r="CZX114" s="3"/>
      <c r="CZY114" s="3"/>
      <c r="CZZ114" s="3"/>
      <c r="DAA114" s="3"/>
      <c r="DAB114" s="3"/>
      <c r="DAC114" s="3"/>
      <c r="DAD114" s="3"/>
      <c r="DAE114" s="3"/>
      <c r="DAF114" s="3"/>
      <c r="DAG114" s="3"/>
      <c r="DAH114" s="3"/>
      <c r="DAI114" s="3"/>
      <c r="DAJ114" s="3"/>
      <c r="DAK114" s="3"/>
      <c r="DAL114" s="3"/>
      <c r="DAM114" s="3"/>
      <c r="DAN114" s="3"/>
      <c r="DAO114" s="3"/>
      <c r="DAP114" s="3"/>
      <c r="DAQ114" s="3"/>
      <c r="DAR114" s="3"/>
      <c r="DAS114" s="3"/>
      <c r="DAT114" s="3"/>
      <c r="DAU114" s="3"/>
      <c r="DAV114" s="3"/>
      <c r="DAW114" s="3"/>
      <c r="DAX114" s="3"/>
      <c r="DAY114" s="3"/>
      <c r="DAZ114" s="3"/>
      <c r="DBA114" s="3"/>
      <c r="DBB114" s="3"/>
      <c r="DBC114" s="3"/>
      <c r="DBD114" s="3"/>
      <c r="DBE114" s="3"/>
      <c r="DBF114" s="3"/>
      <c r="DBG114" s="3"/>
      <c r="DBH114" s="3"/>
      <c r="DBI114" s="3"/>
      <c r="DBJ114" s="3"/>
      <c r="DBK114" s="3"/>
      <c r="DBL114" s="3"/>
      <c r="DBM114" s="3"/>
      <c r="DBN114" s="3"/>
      <c r="DBO114" s="3"/>
      <c r="DBP114" s="3"/>
      <c r="DBQ114" s="3"/>
      <c r="DBR114" s="3"/>
      <c r="DBS114" s="3"/>
      <c r="DBT114" s="3"/>
      <c r="DBU114" s="3"/>
      <c r="DBV114" s="3"/>
      <c r="DBW114" s="3"/>
      <c r="DBX114" s="3"/>
      <c r="DBY114" s="3"/>
      <c r="DBZ114" s="3"/>
      <c r="DCA114" s="3"/>
      <c r="DCB114" s="3"/>
      <c r="DCC114" s="3"/>
      <c r="DCD114" s="3"/>
      <c r="DCE114" s="3"/>
      <c r="DCF114" s="3"/>
      <c r="DCG114" s="3"/>
      <c r="DCH114" s="3"/>
      <c r="DCI114" s="3"/>
      <c r="DCJ114" s="3"/>
      <c r="DCK114" s="3"/>
      <c r="DCL114" s="3"/>
      <c r="DCM114" s="3"/>
      <c r="DCN114" s="3"/>
      <c r="DCO114" s="3"/>
      <c r="DCP114" s="3"/>
      <c r="DCQ114" s="3"/>
      <c r="DCR114" s="3"/>
      <c r="DCS114" s="3"/>
      <c r="DCT114" s="3"/>
      <c r="DCU114" s="3"/>
      <c r="DCV114" s="3"/>
      <c r="DCW114" s="3"/>
      <c r="DCX114" s="3"/>
      <c r="DCY114" s="3"/>
      <c r="DCZ114" s="3"/>
      <c r="DDA114" s="3"/>
      <c r="DDB114" s="3"/>
      <c r="DDC114" s="3"/>
      <c r="DDD114" s="3"/>
      <c r="DDE114" s="3"/>
      <c r="DDF114" s="3"/>
      <c r="DDG114" s="3"/>
      <c r="DDH114" s="3"/>
      <c r="DDI114" s="3"/>
      <c r="DDJ114" s="3"/>
      <c r="DDK114" s="3"/>
      <c r="DDL114" s="3"/>
      <c r="DDM114" s="3"/>
      <c r="DDN114" s="3"/>
      <c r="DDO114" s="3"/>
      <c r="DDP114" s="3"/>
      <c r="DDQ114" s="3"/>
      <c r="DDR114" s="3"/>
      <c r="DDS114" s="3"/>
      <c r="DDT114" s="3"/>
      <c r="DDU114" s="3"/>
      <c r="DDV114" s="3"/>
      <c r="DDW114" s="3"/>
      <c r="DDX114" s="3"/>
      <c r="DDY114" s="3"/>
      <c r="DDZ114" s="3"/>
      <c r="DEA114" s="3"/>
      <c r="DEB114" s="3"/>
      <c r="DEC114" s="3"/>
      <c r="DED114" s="3"/>
      <c r="DEE114" s="3"/>
      <c r="DEF114" s="3"/>
      <c r="DEG114" s="3"/>
      <c r="DEH114" s="3"/>
      <c r="DEI114" s="3"/>
      <c r="DEJ114" s="3"/>
      <c r="DEK114" s="3"/>
      <c r="DEL114" s="3"/>
      <c r="DEM114" s="3"/>
      <c r="DEN114" s="3"/>
      <c r="DEO114" s="3"/>
      <c r="DEP114" s="3"/>
      <c r="DEQ114" s="3"/>
      <c r="DER114" s="3"/>
      <c r="DES114" s="3"/>
      <c r="DET114" s="3"/>
      <c r="DEU114" s="3"/>
      <c r="DEV114" s="3"/>
      <c r="DEW114" s="3"/>
      <c r="DEX114" s="3"/>
      <c r="DEY114" s="3"/>
      <c r="DEZ114" s="3"/>
      <c r="DFA114" s="3"/>
      <c r="DFB114" s="3"/>
      <c r="DFC114" s="3"/>
      <c r="DFD114" s="3"/>
      <c r="DFE114" s="3"/>
      <c r="DFF114" s="3"/>
      <c r="DFG114" s="3"/>
      <c r="DFH114" s="3"/>
      <c r="DFI114" s="3"/>
      <c r="DFJ114" s="3"/>
      <c r="DFK114" s="3"/>
      <c r="DFL114" s="3"/>
      <c r="DFM114" s="3"/>
      <c r="DFN114" s="3"/>
      <c r="DFO114" s="3"/>
      <c r="DFP114" s="3"/>
      <c r="DFQ114" s="3"/>
      <c r="DFR114" s="3"/>
      <c r="DFS114" s="3"/>
      <c r="DFT114" s="3"/>
      <c r="DFU114" s="3"/>
      <c r="DFV114" s="3"/>
      <c r="DFW114" s="3"/>
      <c r="DFX114" s="3"/>
      <c r="DFY114" s="3"/>
      <c r="DFZ114" s="3"/>
      <c r="DGA114" s="3"/>
      <c r="DGB114" s="3"/>
      <c r="DGC114" s="3"/>
      <c r="DGD114" s="3"/>
      <c r="DGE114" s="3"/>
      <c r="DGF114" s="3"/>
      <c r="DGG114" s="3"/>
      <c r="DGH114" s="3"/>
      <c r="DGI114" s="3"/>
      <c r="DGJ114" s="3"/>
      <c r="DGK114" s="3"/>
      <c r="DGL114" s="3"/>
      <c r="DGM114" s="3"/>
      <c r="DGN114" s="3"/>
      <c r="DGO114" s="3"/>
      <c r="DGP114" s="3"/>
      <c r="DGQ114" s="3"/>
      <c r="DGR114" s="3"/>
      <c r="DGS114" s="3"/>
      <c r="DGT114" s="3"/>
      <c r="DGU114" s="3"/>
      <c r="DGV114" s="3"/>
      <c r="DGW114" s="3"/>
      <c r="DGX114" s="3"/>
      <c r="DGY114" s="3"/>
      <c r="DGZ114" s="3"/>
      <c r="DHA114" s="3"/>
      <c r="DHB114" s="3"/>
      <c r="DHC114" s="3"/>
      <c r="DHD114" s="3"/>
      <c r="DHE114" s="3"/>
      <c r="DHF114" s="3"/>
      <c r="DHG114" s="3"/>
      <c r="DHH114" s="3"/>
      <c r="DHI114" s="3"/>
      <c r="DHJ114" s="3"/>
      <c r="DHK114" s="3"/>
      <c r="DHL114" s="3"/>
      <c r="DHM114" s="3"/>
      <c r="DHN114" s="3"/>
      <c r="DHO114" s="3"/>
      <c r="DHP114" s="3"/>
      <c r="DHQ114" s="3"/>
      <c r="DHR114" s="3"/>
      <c r="DHS114" s="3"/>
      <c r="DHT114" s="3"/>
      <c r="DHU114" s="3"/>
      <c r="DHV114" s="3"/>
      <c r="DHW114" s="3"/>
      <c r="DHX114" s="3"/>
      <c r="DHY114" s="3"/>
      <c r="DHZ114" s="3"/>
      <c r="DIA114" s="3"/>
      <c r="DIB114" s="3"/>
      <c r="DIC114" s="3"/>
      <c r="DID114" s="3"/>
      <c r="DIE114" s="3"/>
      <c r="DIF114" s="3"/>
      <c r="DIG114" s="3"/>
      <c r="DIH114" s="3"/>
      <c r="DII114" s="3"/>
      <c r="DIJ114" s="3"/>
      <c r="DIK114" s="3"/>
      <c r="DIL114" s="3"/>
      <c r="DIM114" s="3"/>
      <c r="DIN114" s="3"/>
      <c r="DIO114" s="3"/>
      <c r="DIP114" s="3"/>
      <c r="DIQ114" s="3"/>
      <c r="DIR114" s="3"/>
      <c r="DIS114" s="3"/>
      <c r="DIT114" s="3"/>
      <c r="DIU114" s="3"/>
      <c r="DIV114" s="3"/>
      <c r="DIW114" s="3"/>
      <c r="DIX114" s="3"/>
      <c r="DIY114" s="3"/>
      <c r="DIZ114" s="3"/>
      <c r="DJA114" s="3"/>
      <c r="DJB114" s="3"/>
      <c r="DJC114" s="3"/>
      <c r="DJD114" s="3"/>
      <c r="DJE114" s="3"/>
      <c r="DJF114" s="3"/>
      <c r="DJG114" s="3"/>
      <c r="DJH114" s="3"/>
      <c r="DJI114" s="3"/>
      <c r="DJJ114" s="3"/>
      <c r="DJK114" s="3"/>
      <c r="DJL114" s="3"/>
      <c r="DJM114" s="3"/>
      <c r="DJN114" s="3"/>
      <c r="DJO114" s="3"/>
      <c r="DJP114" s="3"/>
      <c r="DJQ114" s="3"/>
      <c r="DJR114" s="3"/>
      <c r="DJS114" s="3"/>
      <c r="DJT114" s="3"/>
      <c r="DJU114" s="3"/>
      <c r="DJV114" s="3"/>
      <c r="DJW114" s="3"/>
      <c r="DJX114" s="3"/>
      <c r="DJY114" s="3"/>
      <c r="DJZ114" s="3"/>
      <c r="DKA114" s="3"/>
      <c r="DKB114" s="3"/>
      <c r="DKC114" s="3"/>
      <c r="DKD114" s="3"/>
      <c r="DKE114" s="3"/>
      <c r="DKF114" s="3"/>
      <c r="DKG114" s="3"/>
      <c r="DKH114" s="3"/>
      <c r="DKI114" s="3"/>
      <c r="DKJ114" s="3"/>
      <c r="DKK114" s="3"/>
      <c r="DKL114" s="3"/>
      <c r="DKM114" s="3"/>
      <c r="DKN114" s="3"/>
      <c r="DKO114" s="3"/>
      <c r="DKP114" s="3"/>
      <c r="DKQ114" s="3"/>
      <c r="DKR114" s="3"/>
      <c r="DKS114" s="3"/>
      <c r="DKT114" s="3"/>
      <c r="DKU114" s="3"/>
      <c r="DKV114" s="3"/>
      <c r="DKW114" s="3"/>
      <c r="DKX114" s="3"/>
      <c r="DKY114" s="3"/>
      <c r="DKZ114" s="3"/>
      <c r="DLA114" s="3"/>
      <c r="DLB114" s="3"/>
      <c r="DLC114" s="3"/>
      <c r="DLD114" s="3"/>
      <c r="DLE114" s="3"/>
      <c r="DLF114" s="3"/>
      <c r="DLG114" s="3"/>
      <c r="DLH114" s="3"/>
      <c r="DLI114" s="3"/>
      <c r="DLJ114" s="3"/>
      <c r="DLK114" s="3"/>
      <c r="DLL114" s="3"/>
      <c r="DLM114" s="3"/>
      <c r="DLN114" s="3"/>
      <c r="DLO114" s="3"/>
      <c r="DLP114" s="3"/>
      <c r="DLQ114" s="3"/>
      <c r="DLR114" s="3"/>
      <c r="DLS114" s="3"/>
      <c r="DLT114" s="3"/>
      <c r="DLU114" s="3"/>
      <c r="DLV114" s="3"/>
      <c r="DLW114" s="3"/>
      <c r="DLX114" s="3"/>
      <c r="DLY114" s="3"/>
      <c r="DLZ114" s="3"/>
      <c r="DMA114" s="3"/>
      <c r="DMB114" s="3"/>
      <c r="DMC114" s="3"/>
      <c r="DMD114" s="3"/>
      <c r="DME114" s="3"/>
      <c r="DMF114" s="3"/>
      <c r="DMG114" s="3"/>
      <c r="DMH114" s="3"/>
      <c r="DMI114" s="3"/>
      <c r="DMJ114" s="3"/>
      <c r="DMK114" s="3"/>
      <c r="DML114" s="3"/>
      <c r="DMM114" s="3"/>
      <c r="DMN114" s="3"/>
      <c r="DMO114" s="3"/>
      <c r="DMP114" s="3"/>
      <c r="DMQ114" s="3"/>
      <c r="DMR114" s="3"/>
      <c r="DMS114" s="3"/>
      <c r="DMT114" s="3"/>
      <c r="DMU114" s="3"/>
      <c r="DMV114" s="3"/>
      <c r="DMW114" s="3"/>
      <c r="DMX114" s="3"/>
      <c r="DMY114" s="3"/>
      <c r="DMZ114" s="3"/>
      <c r="DNA114" s="3"/>
      <c r="DNB114" s="3"/>
      <c r="DNC114" s="3"/>
      <c r="DND114" s="3"/>
      <c r="DNE114" s="3"/>
      <c r="DNF114" s="3"/>
      <c r="DNG114" s="3"/>
      <c r="DNH114" s="3"/>
      <c r="DNI114" s="3"/>
      <c r="DNJ114" s="3"/>
      <c r="DNK114" s="3"/>
      <c r="DNL114" s="3"/>
      <c r="DNM114" s="3"/>
      <c r="DNN114" s="3"/>
      <c r="DNO114" s="3"/>
      <c r="DNP114" s="3"/>
      <c r="DNQ114" s="3"/>
      <c r="DNR114" s="3"/>
      <c r="DNS114" s="3"/>
      <c r="DNT114" s="3"/>
      <c r="DNU114" s="3"/>
      <c r="DNV114" s="3"/>
      <c r="DNW114" s="3"/>
      <c r="DNX114" s="3"/>
      <c r="DNY114" s="3"/>
      <c r="DNZ114" s="3"/>
      <c r="DOA114" s="3"/>
      <c r="DOB114" s="3"/>
      <c r="DOC114" s="3"/>
      <c r="DOD114" s="3"/>
      <c r="DOE114" s="3"/>
      <c r="DOF114" s="3"/>
      <c r="DOG114" s="3"/>
      <c r="DOH114" s="3"/>
      <c r="DOI114" s="3"/>
      <c r="DOJ114" s="3"/>
      <c r="DOK114" s="3"/>
      <c r="DOL114" s="3"/>
      <c r="DOM114" s="3"/>
      <c r="DON114" s="3"/>
      <c r="DOO114" s="3"/>
      <c r="DOP114" s="3"/>
      <c r="DOQ114" s="3"/>
      <c r="DOR114" s="3"/>
      <c r="DOS114" s="3"/>
      <c r="DOT114" s="3"/>
      <c r="DOU114" s="3"/>
      <c r="DOV114" s="3"/>
      <c r="DOW114" s="3"/>
      <c r="DOX114" s="3"/>
      <c r="DOY114" s="3"/>
      <c r="DOZ114" s="3"/>
      <c r="DPA114" s="3"/>
      <c r="DPB114" s="3"/>
      <c r="DPC114" s="3"/>
      <c r="DPD114" s="3"/>
      <c r="DPE114" s="3"/>
      <c r="DPF114" s="3"/>
      <c r="DPG114" s="3"/>
      <c r="DPH114" s="3"/>
      <c r="DPI114" s="3"/>
      <c r="DPJ114" s="3"/>
      <c r="DPK114" s="3"/>
      <c r="DPL114" s="3"/>
      <c r="DPM114" s="3"/>
      <c r="DPN114" s="3"/>
      <c r="DPO114" s="3"/>
      <c r="DPP114" s="3"/>
      <c r="DPQ114" s="3"/>
      <c r="DPR114" s="3"/>
      <c r="DPS114" s="3"/>
      <c r="DPT114" s="3"/>
      <c r="DPU114" s="3"/>
      <c r="DPV114" s="3"/>
      <c r="DPW114" s="3"/>
      <c r="DPX114" s="3"/>
      <c r="DPY114" s="3"/>
      <c r="DPZ114" s="3"/>
      <c r="DQA114" s="3"/>
      <c r="DQB114" s="3"/>
      <c r="DQC114" s="3"/>
      <c r="DQD114" s="3"/>
      <c r="DQE114" s="3"/>
      <c r="DQF114" s="3"/>
      <c r="DQG114" s="3"/>
      <c r="DQH114" s="3"/>
      <c r="DQI114" s="3"/>
      <c r="DQJ114" s="3"/>
      <c r="DQK114" s="3"/>
      <c r="DQL114" s="3"/>
      <c r="DQM114" s="3"/>
      <c r="DQN114" s="3"/>
      <c r="DQO114" s="3"/>
      <c r="DQP114" s="3"/>
      <c r="DQQ114" s="3"/>
      <c r="DQR114" s="3"/>
      <c r="DQS114" s="3"/>
      <c r="DQT114" s="3"/>
      <c r="DQU114" s="3"/>
      <c r="DQV114" s="3"/>
      <c r="DQW114" s="3"/>
      <c r="DQX114" s="3"/>
      <c r="DQY114" s="3"/>
      <c r="DQZ114" s="3"/>
      <c r="DRA114" s="3"/>
      <c r="DRB114" s="3"/>
      <c r="DRC114" s="3"/>
      <c r="DRD114" s="3"/>
      <c r="DRE114" s="3"/>
      <c r="DRF114" s="3"/>
      <c r="DRG114" s="3"/>
      <c r="DRH114" s="3"/>
      <c r="DRI114" s="3"/>
      <c r="DRJ114" s="3"/>
      <c r="DRK114" s="3"/>
      <c r="DRL114" s="3"/>
      <c r="DRM114" s="3"/>
      <c r="DRN114" s="3"/>
      <c r="DRO114" s="3"/>
      <c r="DRP114" s="3"/>
      <c r="DRQ114" s="3"/>
      <c r="DRR114" s="3"/>
      <c r="DRS114" s="3"/>
      <c r="DRT114" s="3"/>
      <c r="DRU114" s="3"/>
      <c r="DRV114" s="3"/>
      <c r="DRW114" s="3"/>
      <c r="DRX114" s="3"/>
      <c r="DRY114" s="3"/>
      <c r="DRZ114" s="3"/>
      <c r="DSA114" s="3"/>
      <c r="DSB114" s="3"/>
      <c r="DSC114" s="3"/>
      <c r="DSD114" s="3"/>
      <c r="DSE114" s="3"/>
      <c r="DSF114" s="3"/>
      <c r="DSG114" s="3"/>
      <c r="DSH114" s="3"/>
      <c r="DSI114" s="3"/>
      <c r="DSJ114" s="3"/>
      <c r="DSK114" s="3"/>
      <c r="DSL114" s="3"/>
      <c r="DSM114" s="3"/>
      <c r="DSN114" s="3"/>
      <c r="DSO114" s="3"/>
      <c r="DSP114" s="3"/>
      <c r="DSQ114" s="3"/>
      <c r="DSR114" s="3"/>
      <c r="DSS114" s="3"/>
      <c r="DST114" s="3"/>
      <c r="DSU114" s="3"/>
      <c r="DSV114" s="3"/>
      <c r="DSW114" s="3"/>
      <c r="DSX114" s="3"/>
      <c r="DSY114" s="3"/>
      <c r="DSZ114" s="3"/>
      <c r="DTA114" s="3"/>
      <c r="DTB114" s="3"/>
      <c r="DTC114" s="3"/>
      <c r="DTD114" s="3"/>
      <c r="DTE114" s="3"/>
      <c r="DTF114" s="3"/>
      <c r="DTG114" s="3"/>
      <c r="DTH114" s="3"/>
      <c r="DTI114" s="3"/>
      <c r="DTJ114" s="3"/>
      <c r="DTK114" s="3"/>
      <c r="DTL114" s="3"/>
      <c r="DTM114" s="3"/>
      <c r="DTN114" s="3"/>
      <c r="DTO114" s="3"/>
      <c r="DTP114" s="3"/>
      <c r="DTQ114" s="3"/>
      <c r="DTR114" s="3"/>
      <c r="DTS114" s="3"/>
      <c r="DTT114" s="3"/>
      <c r="DTU114" s="3"/>
      <c r="DTV114" s="3"/>
      <c r="DTW114" s="3"/>
      <c r="DTX114" s="3"/>
      <c r="DTY114" s="3"/>
      <c r="DTZ114" s="3"/>
      <c r="DUA114" s="3"/>
      <c r="DUB114" s="3"/>
      <c r="DUC114" s="3"/>
      <c r="DUD114" s="3"/>
      <c r="DUE114" s="3"/>
      <c r="DUF114" s="3"/>
      <c r="DUG114" s="3"/>
      <c r="DUH114" s="3"/>
      <c r="DUI114" s="3"/>
      <c r="DUJ114" s="3"/>
      <c r="DUK114" s="3"/>
      <c r="DUL114" s="3"/>
      <c r="DUM114" s="3"/>
      <c r="DUN114" s="3"/>
      <c r="DUO114" s="3"/>
      <c r="DUP114" s="3"/>
      <c r="DUQ114" s="3"/>
      <c r="DUR114" s="3"/>
      <c r="DUS114" s="3"/>
      <c r="DUT114" s="3"/>
      <c r="DUU114" s="3"/>
      <c r="DUV114" s="3"/>
      <c r="DUW114" s="3"/>
      <c r="DUX114" s="3"/>
      <c r="DUY114" s="3"/>
      <c r="DUZ114" s="3"/>
      <c r="DVA114" s="3"/>
      <c r="DVB114" s="3"/>
      <c r="DVC114" s="3"/>
      <c r="DVD114" s="3"/>
      <c r="DVE114" s="3"/>
      <c r="DVF114" s="3"/>
      <c r="DVG114" s="3"/>
      <c r="DVH114" s="3"/>
      <c r="DVI114" s="3"/>
      <c r="DVJ114" s="3"/>
      <c r="DVK114" s="3"/>
      <c r="DVL114" s="3"/>
      <c r="DVM114" s="3"/>
      <c r="DVN114" s="3"/>
      <c r="DVO114" s="3"/>
      <c r="DVP114" s="3"/>
      <c r="DVQ114" s="3"/>
      <c r="DVR114" s="3"/>
      <c r="DVS114" s="3"/>
      <c r="DVT114" s="3"/>
      <c r="DVU114" s="3"/>
      <c r="DVV114" s="3"/>
      <c r="DVW114" s="3"/>
      <c r="DVX114" s="3"/>
      <c r="DVY114" s="3"/>
      <c r="DVZ114" s="3"/>
      <c r="DWA114" s="3"/>
      <c r="DWB114" s="3"/>
      <c r="DWC114" s="3"/>
      <c r="DWD114" s="3"/>
      <c r="DWE114" s="3"/>
      <c r="DWF114" s="3"/>
      <c r="DWG114" s="3"/>
      <c r="DWH114" s="3"/>
      <c r="DWI114" s="3"/>
      <c r="DWJ114" s="3"/>
      <c r="DWK114" s="3"/>
      <c r="DWL114" s="3"/>
      <c r="DWM114" s="3"/>
      <c r="DWN114" s="3"/>
      <c r="DWO114" s="3"/>
      <c r="DWP114" s="3"/>
      <c r="DWQ114" s="3"/>
      <c r="DWR114" s="3"/>
      <c r="DWS114" s="3"/>
      <c r="DWT114" s="3"/>
      <c r="DWU114" s="3"/>
      <c r="DWV114" s="3"/>
      <c r="DWW114" s="3"/>
      <c r="DWX114" s="3"/>
      <c r="DWY114" s="3"/>
      <c r="DWZ114" s="3"/>
      <c r="DXA114" s="3"/>
      <c r="DXB114" s="3"/>
      <c r="DXC114" s="3"/>
      <c r="DXD114" s="3"/>
      <c r="DXE114" s="3"/>
      <c r="DXF114" s="3"/>
      <c r="DXG114" s="3"/>
      <c r="DXH114" s="3"/>
      <c r="DXI114" s="3"/>
      <c r="DXJ114" s="3"/>
      <c r="DXK114" s="3"/>
      <c r="DXL114" s="3"/>
      <c r="DXM114" s="3"/>
      <c r="DXN114" s="3"/>
      <c r="DXO114" s="3"/>
      <c r="DXP114" s="3"/>
      <c r="DXQ114" s="3"/>
      <c r="DXR114" s="3"/>
      <c r="DXS114" s="3"/>
      <c r="DXT114" s="3"/>
      <c r="DXU114" s="3"/>
      <c r="DXV114" s="3"/>
      <c r="DXW114" s="3"/>
      <c r="DXX114" s="3"/>
      <c r="DXY114" s="3"/>
      <c r="DXZ114" s="3"/>
      <c r="DYA114" s="3"/>
      <c r="DYB114" s="3"/>
      <c r="DYC114" s="3"/>
      <c r="DYD114" s="3"/>
      <c r="DYE114" s="3"/>
      <c r="DYF114" s="3"/>
      <c r="DYG114" s="3"/>
      <c r="DYH114" s="3"/>
      <c r="DYI114" s="3"/>
      <c r="DYJ114" s="3"/>
      <c r="DYK114" s="3"/>
      <c r="DYL114" s="3"/>
      <c r="DYM114" s="3"/>
      <c r="DYN114" s="3"/>
      <c r="DYO114" s="3"/>
      <c r="DYP114" s="3"/>
      <c r="DYQ114" s="3"/>
      <c r="DYR114" s="3"/>
      <c r="DYS114" s="3"/>
      <c r="DYT114" s="3"/>
      <c r="DYU114" s="3"/>
      <c r="DYV114" s="3"/>
      <c r="DYW114" s="3"/>
      <c r="DYX114" s="3"/>
      <c r="DYY114" s="3"/>
      <c r="DYZ114" s="3"/>
      <c r="DZA114" s="3"/>
      <c r="DZB114" s="3"/>
      <c r="DZC114" s="3"/>
      <c r="DZD114" s="3"/>
      <c r="DZE114" s="3"/>
      <c r="DZF114" s="3"/>
      <c r="DZG114" s="3"/>
      <c r="DZH114" s="3"/>
      <c r="DZI114" s="3"/>
      <c r="DZJ114" s="3"/>
      <c r="DZK114" s="3"/>
      <c r="DZL114" s="3"/>
      <c r="DZM114" s="3"/>
      <c r="DZN114" s="3"/>
      <c r="DZO114" s="3"/>
      <c r="DZP114" s="3"/>
      <c r="DZQ114" s="3"/>
      <c r="DZR114" s="3"/>
      <c r="DZS114" s="3"/>
      <c r="DZT114" s="3"/>
      <c r="DZU114" s="3"/>
      <c r="DZV114" s="3"/>
      <c r="DZW114" s="3"/>
      <c r="DZX114" s="3"/>
      <c r="DZY114" s="3"/>
      <c r="DZZ114" s="3"/>
      <c r="EAA114" s="3"/>
      <c r="EAB114" s="3"/>
      <c r="EAC114" s="3"/>
      <c r="EAD114" s="3"/>
      <c r="EAE114" s="3"/>
      <c r="EAF114" s="3"/>
      <c r="EAG114" s="3"/>
      <c r="EAH114" s="3"/>
      <c r="EAI114" s="3"/>
      <c r="EAJ114" s="3"/>
      <c r="EAK114" s="3"/>
      <c r="EAL114" s="3"/>
      <c r="EAM114" s="3"/>
      <c r="EAN114" s="3"/>
      <c r="EAO114" s="3"/>
      <c r="EAP114" s="3"/>
      <c r="EAQ114" s="3"/>
      <c r="EAR114" s="3"/>
      <c r="EAS114" s="3"/>
      <c r="EAT114" s="3"/>
      <c r="EAU114" s="3"/>
      <c r="EAV114" s="3"/>
      <c r="EAW114" s="3"/>
      <c r="EAX114" s="3"/>
    </row>
    <row r="115" spans="1:3430" ht="20.100000000000001" customHeight="1" x14ac:dyDescent="0.25">
      <c r="A115" s="269"/>
      <c r="B115" s="70" t="s">
        <v>8</v>
      </c>
      <c r="C115" s="52" t="s">
        <v>71</v>
      </c>
      <c r="D115" s="72">
        <v>1367</v>
      </c>
      <c r="E115" s="73">
        <v>1156</v>
      </c>
      <c r="F115" s="73">
        <v>1276</v>
      </c>
      <c r="G115" s="73">
        <v>1220</v>
      </c>
      <c r="H115" s="73">
        <v>1280</v>
      </c>
      <c r="I115" s="73">
        <v>1226</v>
      </c>
      <c r="J115" s="73">
        <v>1283</v>
      </c>
      <c r="K115" s="73">
        <v>1145</v>
      </c>
      <c r="L115" s="73">
        <v>1363</v>
      </c>
      <c r="M115" s="73">
        <v>1416</v>
      </c>
      <c r="N115" s="73">
        <v>1345</v>
      </c>
      <c r="O115" s="73">
        <v>1457</v>
      </c>
      <c r="P115" s="73">
        <v>1212</v>
      </c>
      <c r="Q115" s="73">
        <v>1148</v>
      </c>
      <c r="R115" s="73">
        <v>1481</v>
      </c>
      <c r="S115" s="73">
        <v>1396</v>
      </c>
      <c r="T115" s="73">
        <v>1409</v>
      </c>
      <c r="U115" s="73">
        <v>1370</v>
      </c>
      <c r="V115" s="73">
        <v>1474</v>
      </c>
      <c r="W115" s="73">
        <v>1524</v>
      </c>
      <c r="X115" s="73">
        <v>1521</v>
      </c>
      <c r="Y115" s="73">
        <v>1548</v>
      </c>
      <c r="Z115" s="73">
        <v>1481</v>
      </c>
      <c r="AA115" s="73">
        <v>1582</v>
      </c>
      <c r="AB115" s="73">
        <v>1458</v>
      </c>
      <c r="AC115" s="73">
        <v>1514</v>
      </c>
      <c r="AD115" s="73">
        <v>1632</v>
      </c>
      <c r="AE115" s="73">
        <v>1386</v>
      </c>
      <c r="AF115" s="73">
        <v>1590</v>
      </c>
      <c r="AG115" s="73">
        <v>1450</v>
      </c>
      <c r="AH115" s="73">
        <v>1208</v>
      </c>
      <c r="AI115" s="73">
        <v>1265</v>
      </c>
      <c r="AJ115" s="73">
        <v>1187</v>
      </c>
      <c r="AK115" s="123">
        <v>1127</v>
      </c>
      <c r="AL115" s="123">
        <v>1134</v>
      </c>
      <c r="AM115" s="123">
        <v>1255</v>
      </c>
      <c r="AN115" s="54">
        <v>1038</v>
      </c>
      <c r="AO115" s="37">
        <v>875</v>
      </c>
      <c r="AP115" s="37">
        <v>1014</v>
      </c>
      <c r="AQ115" s="37">
        <v>836</v>
      </c>
      <c r="AR115" s="37">
        <v>1009</v>
      </c>
      <c r="AS115" s="37">
        <v>892</v>
      </c>
      <c r="AT115" s="37">
        <v>1003</v>
      </c>
      <c r="AU115" s="37">
        <v>983</v>
      </c>
      <c r="AV115" s="37">
        <v>888</v>
      </c>
      <c r="AW115" s="37">
        <v>1055</v>
      </c>
      <c r="AX115" s="37">
        <v>897</v>
      </c>
      <c r="AY115" s="37">
        <v>836</v>
      </c>
      <c r="AZ115" s="54">
        <v>743</v>
      </c>
      <c r="BA115" s="37">
        <v>786</v>
      </c>
      <c r="BB115" s="37">
        <v>850</v>
      </c>
      <c r="BC115" s="37">
        <v>934</v>
      </c>
      <c r="BD115" s="37">
        <v>1037</v>
      </c>
      <c r="BE115" s="37">
        <v>931</v>
      </c>
      <c r="BF115" s="37">
        <v>1055</v>
      </c>
      <c r="BG115" s="37">
        <v>870</v>
      </c>
      <c r="BH115" s="37">
        <v>812</v>
      </c>
      <c r="BI115" s="37">
        <v>836</v>
      </c>
      <c r="BJ115" s="37">
        <v>841</v>
      </c>
      <c r="BK115" s="37">
        <v>949</v>
      </c>
      <c r="BL115" s="197">
        <f t="shared" ref="BL115:BL165" si="36">SUM(AZ115:BK115)</f>
        <v>10644</v>
      </c>
      <c r="BM115" s="22">
        <v>891</v>
      </c>
      <c r="BN115" s="22">
        <v>827</v>
      </c>
      <c r="BO115" s="22">
        <v>852</v>
      </c>
      <c r="BP115" s="22">
        <v>996</v>
      </c>
      <c r="BQ115" s="22">
        <v>965</v>
      </c>
      <c r="BR115" s="22">
        <v>978</v>
      </c>
      <c r="BS115" s="22">
        <v>1113</v>
      </c>
      <c r="BT115" s="22">
        <v>927</v>
      </c>
      <c r="BU115" s="22">
        <v>239</v>
      </c>
      <c r="BV115" s="22">
        <v>22</v>
      </c>
      <c r="BW115" s="22">
        <v>8</v>
      </c>
      <c r="BX115" s="22">
        <v>13</v>
      </c>
      <c r="BY115" s="214">
        <f t="shared" ref="BY115:BY165" si="37">SUM(BM115:BX115)</f>
        <v>7831</v>
      </c>
      <c r="BZ115" s="54">
        <v>15</v>
      </c>
      <c r="CA115" s="37">
        <v>14</v>
      </c>
      <c r="CB115" s="37">
        <v>26</v>
      </c>
      <c r="CC115" s="37">
        <v>22</v>
      </c>
      <c r="CD115" s="37">
        <v>23</v>
      </c>
      <c r="CE115" s="37">
        <v>17</v>
      </c>
      <c r="CF115" s="37">
        <v>14</v>
      </c>
      <c r="CG115" s="37">
        <v>6</v>
      </c>
      <c r="CH115" s="37">
        <v>3</v>
      </c>
      <c r="CI115" s="37">
        <v>7</v>
      </c>
      <c r="CJ115" s="37">
        <v>17</v>
      </c>
      <c r="CK115" s="37">
        <v>30</v>
      </c>
      <c r="CL115" s="197">
        <f t="shared" ref="CL115:CL165" si="38">SUM(BZ115:CK115)</f>
        <v>194</v>
      </c>
      <c r="CM115" s="37">
        <v>25</v>
      </c>
      <c r="CN115" s="37">
        <v>23</v>
      </c>
      <c r="CO115" s="37">
        <v>48</v>
      </c>
      <c r="CP115" s="37">
        <v>30</v>
      </c>
      <c r="CQ115" s="37">
        <v>41</v>
      </c>
      <c r="CR115" s="37">
        <v>26</v>
      </c>
      <c r="CS115" s="37">
        <v>37</v>
      </c>
      <c r="CT115" s="37">
        <v>40</v>
      </c>
      <c r="CU115" s="37">
        <v>59</v>
      </c>
      <c r="CV115" s="37">
        <v>70</v>
      </c>
      <c r="CW115" s="37">
        <v>51</v>
      </c>
      <c r="CX115" s="37">
        <v>40</v>
      </c>
      <c r="CY115" s="214">
        <f t="shared" ref="CY115:CY165" si="39">SUM(CM115:CX115)</f>
        <v>490</v>
      </c>
      <c r="CZ115" s="37">
        <v>19</v>
      </c>
      <c r="DA115" s="37">
        <v>57</v>
      </c>
      <c r="DB115" s="37">
        <v>43</v>
      </c>
      <c r="DC115" s="37">
        <v>49</v>
      </c>
      <c r="DD115" s="37">
        <v>43</v>
      </c>
      <c r="DE115" s="37">
        <v>39</v>
      </c>
      <c r="DF115" s="37">
        <v>33</v>
      </c>
      <c r="DG115" s="37">
        <v>23</v>
      </c>
      <c r="DH115" s="37">
        <v>50</v>
      </c>
      <c r="DI115" s="37">
        <v>53</v>
      </c>
      <c r="DJ115" s="37">
        <v>47</v>
      </c>
      <c r="DK115" s="37">
        <v>38</v>
      </c>
      <c r="DL115" s="214">
        <f t="shared" ref="DL115:DL165" si="40">SUM(CZ115:DK115)</f>
        <v>494</v>
      </c>
      <c r="DM115" s="37">
        <v>19</v>
      </c>
      <c r="DN115" s="37">
        <v>25</v>
      </c>
      <c r="DO115" s="37">
        <v>28</v>
      </c>
      <c r="DP115" s="37">
        <v>38</v>
      </c>
      <c r="DQ115" s="37">
        <v>24</v>
      </c>
      <c r="DR115" s="37">
        <v>10</v>
      </c>
      <c r="DS115" s="37">
        <v>10</v>
      </c>
      <c r="DT115" s="37">
        <v>11</v>
      </c>
      <c r="DU115" s="37">
        <v>14</v>
      </c>
      <c r="DV115" s="37">
        <v>17</v>
      </c>
      <c r="DW115" s="37">
        <v>22</v>
      </c>
      <c r="DX115" s="37">
        <v>14</v>
      </c>
      <c r="DY115" s="54">
        <v>21</v>
      </c>
      <c r="DZ115" s="37">
        <v>14</v>
      </c>
      <c r="EA115" s="37"/>
      <c r="EC115" s="113" t="s">
        <v>265</v>
      </c>
      <c r="EE115" s="113"/>
      <c r="EF115" s="113"/>
      <c r="EG115" s="113"/>
      <c r="EH115" s="113"/>
      <c r="EI115" s="113"/>
      <c r="EJ115" s="113"/>
      <c r="EK115" s="113"/>
      <c r="EL115" s="113"/>
      <c r="EM115" s="113"/>
      <c r="EN115" s="113"/>
      <c r="EO115" s="113"/>
      <c r="EP115" s="113"/>
      <c r="EQ115" s="113"/>
      <c r="ER115" s="113"/>
      <c r="ES115" s="113"/>
      <c r="ET115" s="113"/>
      <c r="EU115" s="113"/>
      <c r="EV115" s="113"/>
    </row>
    <row r="116" spans="1:3430" ht="20.100000000000001" customHeight="1" x14ac:dyDescent="0.25">
      <c r="A116" s="269"/>
      <c r="B116" s="70" t="s">
        <v>9</v>
      </c>
      <c r="C116" s="71" t="s">
        <v>10</v>
      </c>
      <c r="D116" s="75">
        <v>70</v>
      </c>
      <c r="E116" s="76">
        <v>64</v>
      </c>
      <c r="F116" s="76">
        <v>88</v>
      </c>
      <c r="G116" s="76">
        <v>68</v>
      </c>
      <c r="H116" s="76">
        <v>60</v>
      </c>
      <c r="I116" s="76">
        <v>63</v>
      </c>
      <c r="J116" s="76">
        <v>57</v>
      </c>
      <c r="K116" s="76">
        <v>41</v>
      </c>
      <c r="L116" s="76">
        <v>42</v>
      </c>
      <c r="M116" s="76">
        <v>48</v>
      </c>
      <c r="N116" s="76">
        <v>55</v>
      </c>
      <c r="O116" s="76">
        <v>48</v>
      </c>
      <c r="P116" s="77">
        <v>37</v>
      </c>
      <c r="Q116" s="77">
        <v>36</v>
      </c>
      <c r="R116" s="77">
        <v>50</v>
      </c>
      <c r="S116" s="77">
        <v>57</v>
      </c>
      <c r="T116" s="77">
        <v>52</v>
      </c>
      <c r="U116" s="77">
        <v>65</v>
      </c>
      <c r="V116" s="77">
        <v>53</v>
      </c>
      <c r="W116" s="77">
        <v>59</v>
      </c>
      <c r="X116" s="77">
        <v>65</v>
      </c>
      <c r="Y116" s="77">
        <v>61</v>
      </c>
      <c r="Z116" s="78">
        <v>68</v>
      </c>
      <c r="AA116" s="78">
        <v>68</v>
      </c>
      <c r="AB116" s="78">
        <v>69</v>
      </c>
      <c r="AC116" s="78">
        <v>72</v>
      </c>
      <c r="AD116" s="78">
        <v>85</v>
      </c>
      <c r="AE116" s="78">
        <v>84</v>
      </c>
      <c r="AF116" s="78">
        <v>92</v>
      </c>
      <c r="AG116" s="78">
        <v>92</v>
      </c>
      <c r="AH116" s="78">
        <v>86</v>
      </c>
      <c r="AI116" s="78">
        <v>97</v>
      </c>
      <c r="AJ116" s="78">
        <v>79</v>
      </c>
      <c r="AK116" s="118">
        <v>81</v>
      </c>
      <c r="AL116" s="118">
        <v>92</v>
      </c>
      <c r="AM116" s="118">
        <v>82</v>
      </c>
      <c r="AN116" s="54">
        <v>79</v>
      </c>
      <c r="AO116" s="37">
        <v>81</v>
      </c>
      <c r="AP116" s="37">
        <v>69</v>
      </c>
      <c r="AQ116" s="37">
        <v>82</v>
      </c>
      <c r="AR116" s="37">
        <v>95</v>
      </c>
      <c r="AS116" s="37">
        <v>67</v>
      </c>
      <c r="AT116" s="37">
        <v>90</v>
      </c>
      <c r="AU116" s="37">
        <v>101</v>
      </c>
      <c r="AV116" s="37">
        <v>86</v>
      </c>
      <c r="AW116" s="37">
        <v>108</v>
      </c>
      <c r="AX116" s="37">
        <v>86</v>
      </c>
      <c r="AY116" s="37">
        <v>83</v>
      </c>
      <c r="AZ116" s="54">
        <v>85</v>
      </c>
      <c r="BA116" s="37">
        <v>68</v>
      </c>
      <c r="BB116" s="37">
        <v>73</v>
      </c>
      <c r="BC116" s="37">
        <v>85</v>
      </c>
      <c r="BD116" s="37">
        <v>89</v>
      </c>
      <c r="BE116" s="37">
        <v>97</v>
      </c>
      <c r="BF116" s="37">
        <v>87</v>
      </c>
      <c r="BG116" s="37">
        <v>106</v>
      </c>
      <c r="BH116" s="37">
        <v>111</v>
      </c>
      <c r="BI116" s="37">
        <v>117</v>
      </c>
      <c r="BJ116" s="37">
        <v>101</v>
      </c>
      <c r="BK116" s="37">
        <v>87</v>
      </c>
      <c r="BL116" s="197">
        <f t="shared" si="36"/>
        <v>1106</v>
      </c>
      <c r="BM116" s="37">
        <v>104</v>
      </c>
      <c r="BN116" s="37">
        <v>93</v>
      </c>
      <c r="BO116" s="37">
        <v>82</v>
      </c>
      <c r="BP116" s="37">
        <v>95</v>
      </c>
      <c r="BQ116" s="37">
        <v>94</v>
      </c>
      <c r="BR116" s="37">
        <v>91</v>
      </c>
      <c r="BS116" s="37">
        <v>92</v>
      </c>
      <c r="BT116" s="37">
        <v>95</v>
      </c>
      <c r="BU116" s="37">
        <v>93</v>
      </c>
      <c r="BV116" s="37">
        <v>100</v>
      </c>
      <c r="BW116" s="37">
        <v>81</v>
      </c>
      <c r="BX116" s="37">
        <v>91</v>
      </c>
      <c r="BY116" s="214">
        <f t="shared" si="37"/>
        <v>1111</v>
      </c>
      <c r="BZ116" s="54">
        <v>80</v>
      </c>
      <c r="CA116" s="37">
        <v>85</v>
      </c>
      <c r="CB116" s="37">
        <v>105</v>
      </c>
      <c r="CC116" s="37">
        <v>103</v>
      </c>
      <c r="CD116" s="37">
        <v>94</v>
      </c>
      <c r="CE116" s="37">
        <v>103</v>
      </c>
      <c r="CF116" s="37">
        <v>92</v>
      </c>
      <c r="CG116" s="37">
        <v>96</v>
      </c>
      <c r="CH116" s="37">
        <v>111</v>
      </c>
      <c r="CI116" s="37">
        <v>108</v>
      </c>
      <c r="CJ116" s="37">
        <v>95</v>
      </c>
      <c r="CK116" s="37">
        <v>106</v>
      </c>
      <c r="CL116" s="197">
        <f t="shared" si="38"/>
        <v>1178</v>
      </c>
      <c r="CM116" s="37">
        <v>79</v>
      </c>
      <c r="CN116" s="37">
        <v>88</v>
      </c>
      <c r="CO116" s="37">
        <v>113</v>
      </c>
      <c r="CP116" s="37">
        <v>98</v>
      </c>
      <c r="CQ116" s="37">
        <v>96</v>
      </c>
      <c r="CR116" s="37">
        <v>91</v>
      </c>
      <c r="CS116" s="37">
        <v>92</v>
      </c>
      <c r="CT116" s="37">
        <v>114</v>
      </c>
      <c r="CU116" s="37">
        <v>98</v>
      </c>
      <c r="CV116" s="37">
        <v>95</v>
      </c>
      <c r="CW116" s="37">
        <v>94</v>
      </c>
      <c r="CX116" s="37">
        <v>93</v>
      </c>
      <c r="CY116" s="214">
        <f t="shared" si="39"/>
        <v>1151</v>
      </c>
      <c r="CZ116" s="37">
        <v>110</v>
      </c>
      <c r="DA116" s="37">
        <v>86</v>
      </c>
      <c r="DB116" s="37">
        <v>123</v>
      </c>
      <c r="DC116" s="37">
        <v>97</v>
      </c>
      <c r="DD116" s="37">
        <v>122</v>
      </c>
      <c r="DE116" s="37">
        <v>98</v>
      </c>
      <c r="DF116" s="37">
        <v>106</v>
      </c>
      <c r="DG116" s="37">
        <v>105</v>
      </c>
      <c r="DH116" s="37">
        <v>100</v>
      </c>
      <c r="DI116" s="37">
        <v>109</v>
      </c>
      <c r="DJ116" s="37">
        <v>113</v>
      </c>
      <c r="DK116" s="37">
        <v>100</v>
      </c>
      <c r="DL116" s="214">
        <f t="shared" si="40"/>
        <v>1269</v>
      </c>
      <c r="DM116" s="37">
        <v>119</v>
      </c>
      <c r="DN116" s="37">
        <v>91</v>
      </c>
      <c r="DO116" s="37">
        <v>114</v>
      </c>
      <c r="DP116" s="37">
        <v>119</v>
      </c>
      <c r="DQ116" s="37">
        <v>124</v>
      </c>
      <c r="DR116" s="37">
        <v>96</v>
      </c>
      <c r="DS116" s="37">
        <v>119</v>
      </c>
      <c r="DT116" s="37">
        <v>119</v>
      </c>
      <c r="DU116" s="37">
        <v>113</v>
      </c>
      <c r="DV116" s="37">
        <v>123</v>
      </c>
      <c r="DW116" s="37">
        <v>107</v>
      </c>
      <c r="DX116" s="37">
        <v>111</v>
      </c>
      <c r="DY116" s="54">
        <v>130</v>
      </c>
      <c r="DZ116" s="37">
        <v>118</v>
      </c>
      <c r="EA116" s="37"/>
      <c r="EC116" s="113" t="s">
        <v>265</v>
      </c>
      <c r="EE116" s="113"/>
      <c r="EF116" s="113"/>
      <c r="EG116" s="113"/>
      <c r="EH116" s="113"/>
      <c r="EI116" s="113"/>
      <c r="EJ116" s="113"/>
      <c r="EK116" s="113"/>
      <c r="EL116" s="113"/>
      <c r="EM116" s="113"/>
      <c r="EN116" s="113"/>
      <c r="EO116" s="113"/>
      <c r="EP116" s="113"/>
      <c r="EQ116" s="113"/>
      <c r="ER116" s="113"/>
      <c r="ES116" s="113"/>
      <c r="ET116" s="113"/>
      <c r="EU116" s="113"/>
      <c r="EV116" s="113"/>
    </row>
    <row r="117" spans="1:3430" ht="20.100000000000001" customHeight="1" x14ac:dyDescent="0.25">
      <c r="A117" s="269"/>
      <c r="B117" s="70" t="s">
        <v>11</v>
      </c>
      <c r="C117" s="71" t="s">
        <v>12</v>
      </c>
      <c r="D117" s="75">
        <v>84</v>
      </c>
      <c r="E117" s="76">
        <v>72</v>
      </c>
      <c r="F117" s="76">
        <v>92</v>
      </c>
      <c r="G117" s="76">
        <v>71</v>
      </c>
      <c r="H117" s="76">
        <v>74</v>
      </c>
      <c r="I117" s="76">
        <v>69</v>
      </c>
      <c r="J117" s="76">
        <v>74</v>
      </c>
      <c r="K117" s="76">
        <v>40</v>
      </c>
      <c r="L117" s="76">
        <v>45</v>
      </c>
      <c r="M117" s="76">
        <v>41</v>
      </c>
      <c r="N117" s="76">
        <v>52</v>
      </c>
      <c r="O117" s="76">
        <v>53</v>
      </c>
      <c r="P117" s="77">
        <v>29</v>
      </c>
      <c r="Q117" s="77">
        <v>30</v>
      </c>
      <c r="R117" s="77">
        <v>48</v>
      </c>
      <c r="S117" s="77">
        <v>54</v>
      </c>
      <c r="T117" s="77">
        <v>50</v>
      </c>
      <c r="U117" s="77">
        <v>51</v>
      </c>
      <c r="V117" s="77">
        <v>54</v>
      </c>
      <c r="W117" s="77">
        <v>60</v>
      </c>
      <c r="X117" s="77">
        <v>64</v>
      </c>
      <c r="Y117" s="77">
        <v>73</v>
      </c>
      <c r="Z117" s="78">
        <v>76</v>
      </c>
      <c r="AA117" s="78">
        <v>71</v>
      </c>
      <c r="AB117" s="78">
        <v>62</v>
      </c>
      <c r="AC117" s="78">
        <v>64</v>
      </c>
      <c r="AD117" s="78">
        <v>90</v>
      </c>
      <c r="AE117" s="78">
        <v>89</v>
      </c>
      <c r="AF117" s="78">
        <v>90</v>
      </c>
      <c r="AG117" s="78">
        <v>83</v>
      </c>
      <c r="AH117" s="78">
        <v>87</v>
      </c>
      <c r="AI117" s="78">
        <v>80</v>
      </c>
      <c r="AJ117" s="78">
        <v>77</v>
      </c>
      <c r="AK117" s="118">
        <v>88</v>
      </c>
      <c r="AL117" s="118">
        <v>76</v>
      </c>
      <c r="AM117" s="118">
        <v>94</v>
      </c>
      <c r="AN117" s="54">
        <v>84</v>
      </c>
      <c r="AO117" s="37">
        <v>78</v>
      </c>
      <c r="AP117" s="37">
        <v>106</v>
      </c>
      <c r="AQ117" s="37">
        <v>67</v>
      </c>
      <c r="AR117" s="37">
        <v>102</v>
      </c>
      <c r="AS117" s="37">
        <v>102</v>
      </c>
      <c r="AT117" s="37">
        <v>90</v>
      </c>
      <c r="AU117" s="37">
        <v>109</v>
      </c>
      <c r="AV117" s="37">
        <v>80</v>
      </c>
      <c r="AW117" s="37">
        <v>94</v>
      </c>
      <c r="AX117" s="37">
        <v>88</v>
      </c>
      <c r="AY117" s="37">
        <v>92</v>
      </c>
      <c r="AZ117" s="54">
        <v>81</v>
      </c>
      <c r="BA117" s="37">
        <v>68</v>
      </c>
      <c r="BB117" s="37">
        <v>94</v>
      </c>
      <c r="BC117" s="37">
        <v>117</v>
      </c>
      <c r="BD117" s="37">
        <v>93</v>
      </c>
      <c r="BE117" s="37">
        <v>96</v>
      </c>
      <c r="BF117" s="37">
        <v>119</v>
      </c>
      <c r="BG117" s="37">
        <v>110</v>
      </c>
      <c r="BH117" s="37">
        <v>106</v>
      </c>
      <c r="BI117" s="37">
        <v>112</v>
      </c>
      <c r="BJ117" s="37">
        <v>90</v>
      </c>
      <c r="BK117" s="37">
        <v>96</v>
      </c>
      <c r="BL117" s="197">
        <f t="shared" si="36"/>
        <v>1182</v>
      </c>
      <c r="BM117" s="37">
        <v>102</v>
      </c>
      <c r="BN117" s="37">
        <v>93</v>
      </c>
      <c r="BO117" s="37">
        <v>91</v>
      </c>
      <c r="BP117" s="37">
        <v>104</v>
      </c>
      <c r="BQ117" s="37">
        <v>103</v>
      </c>
      <c r="BR117" s="37">
        <v>82</v>
      </c>
      <c r="BS117" s="37">
        <v>115</v>
      </c>
      <c r="BT117" s="37">
        <v>98</v>
      </c>
      <c r="BU117" s="37">
        <v>111</v>
      </c>
      <c r="BV117" s="37">
        <v>107</v>
      </c>
      <c r="BW117" s="37">
        <v>98</v>
      </c>
      <c r="BX117" s="37">
        <v>109</v>
      </c>
      <c r="BY117" s="214">
        <f t="shared" si="37"/>
        <v>1213</v>
      </c>
      <c r="BZ117" s="54">
        <v>103</v>
      </c>
      <c r="CA117" s="37">
        <v>88</v>
      </c>
      <c r="CB117" s="37">
        <v>112</v>
      </c>
      <c r="CC117" s="37">
        <v>109</v>
      </c>
      <c r="CD117" s="37">
        <v>105</v>
      </c>
      <c r="CE117" s="37">
        <v>118</v>
      </c>
      <c r="CF117" s="37">
        <v>123</v>
      </c>
      <c r="CG117" s="37">
        <v>114</v>
      </c>
      <c r="CH117" s="37">
        <v>110</v>
      </c>
      <c r="CI117" s="37">
        <v>150</v>
      </c>
      <c r="CJ117" s="37">
        <v>124</v>
      </c>
      <c r="CK117" s="37">
        <v>103</v>
      </c>
      <c r="CL117" s="197">
        <f t="shared" si="38"/>
        <v>1359</v>
      </c>
      <c r="CM117" s="37">
        <v>116</v>
      </c>
      <c r="CN117" s="37">
        <v>96</v>
      </c>
      <c r="CO117" s="37">
        <v>115</v>
      </c>
      <c r="CP117" s="37">
        <v>116</v>
      </c>
      <c r="CQ117" s="37">
        <v>100</v>
      </c>
      <c r="CR117" s="37">
        <v>62</v>
      </c>
      <c r="CS117" s="37">
        <v>26</v>
      </c>
      <c r="CT117" s="37">
        <v>116</v>
      </c>
      <c r="CU117" s="37">
        <v>138</v>
      </c>
      <c r="CV117" s="37">
        <v>126</v>
      </c>
      <c r="CW117" s="37">
        <v>110</v>
      </c>
      <c r="CX117" s="37">
        <v>134</v>
      </c>
      <c r="CY117" s="214">
        <f t="shared" si="39"/>
        <v>1255</v>
      </c>
      <c r="CZ117" s="37">
        <v>122</v>
      </c>
      <c r="DA117" s="37">
        <v>101</v>
      </c>
      <c r="DB117" s="37">
        <v>145</v>
      </c>
      <c r="DC117" s="37">
        <v>108</v>
      </c>
      <c r="DD117" s="37">
        <v>130</v>
      </c>
      <c r="DE117" s="37">
        <v>111</v>
      </c>
      <c r="DF117" s="37">
        <v>120</v>
      </c>
      <c r="DG117" s="37">
        <v>123</v>
      </c>
      <c r="DH117" s="37">
        <v>111</v>
      </c>
      <c r="DI117" s="37">
        <v>147</v>
      </c>
      <c r="DJ117" s="37">
        <v>134</v>
      </c>
      <c r="DK117" s="37">
        <v>145</v>
      </c>
      <c r="DL117" s="214">
        <f t="shared" si="40"/>
        <v>1497</v>
      </c>
      <c r="DM117" s="37">
        <v>107</v>
      </c>
      <c r="DN117" s="37">
        <v>99</v>
      </c>
      <c r="DO117" s="37">
        <v>115</v>
      </c>
      <c r="DP117" s="37">
        <v>111</v>
      </c>
      <c r="DQ117" s="37">
        <v>114</v>
      </c>
      <c r="DR117" s="37">
        <v>138</v>
      </c>
      <c r="DS117" s="37">
        <v>120</v>
      </c>
      <c r="DT117" s="37">
        <v>142</v>
      </c>
      <c r="DU117" s="37">
        <v>120</v>
      </c>
      <c r="DV117" s="37">
        <v>163</v>
      </c>
      <c r="DW117" s="37">
        <v>163</v>
      </c>
      <c r="DX117" s="37">
        <v>151</v>
      </c>
      <c r="DY117" s="54">
        <v>142</v>
      </c>
      <c r="DZ117" s="37">
        <v>144</v>
      </c>
      <c r="EA117" s="37"/>
      <c r="EC117" s="113" t="s">
        <v>265</v>
      </c>
      <c r="EE117" s="113"/>
      <c r="EF117" s="113"/>
      <c r="EG117" s="113"/>
      <c r="EH117" s="113"/>
      <c r="EI117" s="113"/>
      <c r="EJ117" s="113"/>
      <c r="EK117" s="113"/>
      <c r="EL117" s="113"/>
      <c r="EM117" s="113"/>
      <c r="EN117" s="113"/>
      <c r="EO117" s="113"/>
      <c r="EP117" s="113"/>
      <c r="EQ117" s="113"/>
      <c r="ER117" s="113"/>
      <c r="ES117" s="113"/>
      <c r="ET117" s="113"/>
      <c r="EU117" s="113"/>
      <c r="EV117" s="113"/>
    </row>
    <row r="118" spans="1:3430" ht="20.100000000000001" customHeight="1" x14ac:dyDescent="0.25">
      <c r="A118" s="269"/>
      <c r="B118" s="70" t="s">
        <v>13</v>
      </c>
      <c r="C118" s="53" t="s">
        <v>73</v>
      </c>
      <c r="D118" s="75">
        <v>261</v>
      </c>
      <c r="E118" s="76">
        <v>193</v>
      </c>
      <c r="F118" s="76">
        <v>244</v>
      </c>
      <c r="G118" s="76">
        <v>255</v>
      </c>
      <c r="H118" s="76">
        <v>211</v>
      </c>
      <c r="I118" s="76">
        <v>238</v>
      </c>
      <c r="J118" s="76">
        <v>319</v>
      </c>
      <c r="K118" s="76">
        <v>265</v>
      </c>
      <c r="L118" s="76">
        <v>282</v>
      </c>
      <c r="M118" s="76">
        <v>287</v>
      </c>
      <c r="N118" s="76">
        <v>306</v>
      </c>
      <c r="O118" s="76">
        <v>291</v>
      </c>
      <c r="P118" s="77">
        <v>305</v>
      </c>
      <c r="Q118" s="77">
        <v>236</v>
      </c>
      <c r="R118" s="77">
        <v>279</v>
      </c>
      <c r="S118" s="77">
        <v>297</v>
      </c>
      <c r="T118" s="77">
        <v>253</v>
      </c>
      <c r="U118" s="77">
        <v>273</v>
      </c>
      <c r="V118" s="77">
        <v>286</v>
      </c>
      <c r="W118" s="77">
        <v>327</v>
      </c>
      <c r="X118" s="77">
        <v>276</v>
      </c>
      <c r="Y118" s="77">
        <v>258</v>
      </c>
      <c r="Z118" s="78">
        <v>293</v>
      </c>
      <c r="AA118" s="78">
        <v>315</v>
      </c>
      <c r="AB118" s="78">
        <v>343</v>
      </c>
      <c r="AC118" s="78">
        <v>117</v>
      </c>
      <c r="AD118" s="78">
        <v>140</v>
      </c>
      <c r="AE118" s="78">
        <v>120</v>
      </c>
      <c r="AF118" s="78">
        <v>115</v>
      </c>
      <c r="AG118" s="125">
        <v>106</v>
      </c>
      <c r="AH118" s="125">
        <v>115</v>
      </c>
      <c r="AI118" s="125">
        <v>118</v>
      </c>
      <c r="AJ118" s="125">
        <v>120</v>
      </c>
      <c r="AK118" s="118">
        <v>110</v>
      </c>
      <c r="AL118" s="118">
        <v>110</v>
      </c>
      <c r="AM118" s="118">
        <v>106</v>
      </c>
      <c r="AN118" s="54">
        <v>116</v>
      </c>
      <c r="AO118" s="37">
        <v>103</v>
      </c>
      <c r="AP118" s="37">
        <v>116</v>
      </c>
      <c r="AQ118" s="37">
        <v>103</v>
      </c>
      <c r="AR118" s="37">
        <v>124</v>
      </c>
      <c r="AS118" s="37">
        <v>99</v>
      </c>
      <c r="AT118" s="37">
        <v>115</v>
      </c>
      <c r="AU118" s="37">
        <v>120</v>
      </c>
      <c r="AV118" s="37">
        <v>108</v>
      </c>
      <c r="AW118" s="37">
        <v>127</v>
      </c>
      <c r="AX118" s="37">
        <v>103</v>
      </c>
      <c r="AY118" s="37">
        <v>102</v>
      </c>
      <c r="AZ118" s="54">
        <v>114</v>
      </c>
      <c r="BA118" s="37">
        <v>24</v>
      </c>
      <c r="BB118" s="37">
        <v>20</v>
      </c>
      <c r="BC118" s="37">
        <v>22</v>
      </c>
      <c r="BD118" s="37">
        <v>21</v>
      </c>
      <c r="BE118" s="37">
        <v>19</v>
      </c>
      <c r="BF118" s="37">
        <v>22</v>
      </c>
      <c r="BG118" s="37">
        <v>19</v>
      </c>
      <c r="BH118" s="37">
        <v>21</v>
      </c>
      <c r="BI118" s="37">
        <v>23</v>
      </c>
      <c r="BJ118" s="37">
        <v>21</v>
      </c>
      <c r="BK118" s="37">
        <v>22</v>
      </c>
      <c r="BL118" s="197">
        <f t="shared" si="36"/>
        <v>348</v>
      </c>
      <c r="BM118" s="37">
        <v>21</v>
      </c>
      <c r="BN118" s="37">
        <v>20</v>
      </c>
      <c r="BO118" s="37">
        <v>19</v>
      </c>
      <c r="BP118" s="37">
        <v>21</v>
      </c>
      <c r="BQ118" s="37">
        <v>19</v>
      </c>
      <c r="BR118" s="37">
        <v>20</v>
      </c>
      <c r="BS118" s="37">
        <v>22</v>
      </c>
      <c r="BT118" s="37">
        <v>20</v>
      </c>
      <c r="BU118" s="37">
        <v>22</v>
      </c>
      <c r="BV118" s="37">
        <v>22</v>
      </c>
      <c r="BW118" s="37">
        <v>19</v>
      </c>
      <c r="BX118" s="37">
        <v>22</v>
      </c>
      <c r="BY118" s="214">
        <f t="shared" si="37"/>
        <v>247</v>
      </c>
      <c r="BZ118" s="54">
        <v>19</v>
      </c>
      <c r="CA118" s="37">
        <v>18</v>
      </c>
      <c r="CB118" s="37">
        <v>22</v>
      </c>
      <c r="CC118" s="37">
        <v>21</v>
      </c>
      <c r="CD118" s="37">
        <v>20</v>
      </c>
      <c r="CE118" s="37">
        <v>21</v>
      </c>
      <c r="CF118" s="37">
        <v>21</v>
      </c>
      <c r="CG118" s="37">
        <v>20</v>
      </c>
      <c r="CH118" s="37">
        <v>22</v>
      </c>
      <c r="CI118" s="37">
        <v>22</v>
      </c>
      <c r="CJ118" s="37">
        <v>20</v>
      </c>
      <c r="CK118" s="37">
        <v>22</v>
      </c>
      <c r="CL118" s="197">
        <f t="shared" si="38"/>
        <v>248</v>
      </c>
      <c r="CM118" s="37">
        <v>19</v>
      </c>
      <c r="CN118" s="37">
        <v>19</v>
      </c>
      <c r="CO118" s="37">
        <v>22</v>
      </c>
      <c r="CP118" s="37">
        <v>21</v>
      </c>
      <c r="CQ118" s="37">
        <v>20</v>
      </c>
      <c r="CR118" s="37">
        <v>21</v>
      </c>
      <c r="CS118" s="37">
        <v>21</v>
      </c>
      <c r="CT118" s="37">
        <v>23</v>
      </c>
      <c r="CU118" s="37">
        <v>22</v>
      </c>
      <c r="CV118" s="37">
        <v>21</v>
      </c>
      <c r="CW118" s="37">
        <v>21</v>
      </c>
      <c r="CX118" s="37">
        <v>23</v>
      </c>
      <c r="CY118" s="214">
        <f t="shared" si="39"/>
        <v>253</v>
      </c>
      <c r="CZ118" s="37">
        <v>19</v>
      </c>
      <c r="DA118" s="37">
        <v>18</v>
      </c>
      <c r="DB118" s="37">
        <v>23</v>
      </c>
      <c r="DC118" s="37">
        <v>20</v>
      </c>
      <c r="DD118" s="37">
        <v>21</v>
      </c>
      <c r="DE118" s="37">
        <v>20</v>
      </c>
      <c r="DF118" s="37">
        <v>21</v>
      </c>
      <c r="DG118" s="37">
        <v>22</v>
      </c>
      <c r="DH118" s="37">
        <v>21</v>
      </c>
      <c r="DI118" s="37">
        <v>22</v>
      </c>
      <c r="DJ118" s="37">
        <v>21</v>
      </c>
      <c r="DK118" s="37">
        <v>22</v>
      </c>
      <c r="DL118" s="214">
        <f t="shared" si="40"/>
        <v>250</v>
      </c>
      <c r="DM118" s="37">
        <v>20</v>
      </c>
      <c r="DN118" s="37">
        <v>18</v>
      </c>
      <c r="DO118" s="37">
        <v>21</v>
      </c>
      <c r="DP118" s="37">
        <v>22</v>
      </c>
      <c r="DQ118" s="37">
        <v>20</v>
      </c>
      <c r="DR118" s="37">
        <v>21</v>
      </c>
      <c r="DS118" s="37">
        <v>21</v>
      </c>
      <c r="DT118" s="37">
        <v>22</v>
      </c>
      <c r="DU118" s="37">
        <v>20</v>
      </c>
      <c r="DV118" s="37">
        <v>23</v>
      </c>
      <c r="DW118" s="37">
        <v>21</v>
      </c>
      <c r="DX118" s="37">
        <v>20</v>
      </c>
      <c r="DY118" s="54">
        <v>21</v>
      </c>
      <c r="DZ118" s="37">
        <v>20</v>
      </c>
      <c r="EA118" s="37"/>
      <c r="EC118" s="113" t="s">
        <v>265</v>
      </c>
      <c r="EE118" s="113"/>
      <c r="EF118" s="113"/>
      <c r="EG118" s="113"/>
      <c r="EH118" s="113"/>
      <c r="EI118" s="113"/>
      <c r="EJ118" s="113"/>
      <c r="EK118" s="113"/>
      <c r="EL118" s="113"/>
      <c r="EM118" s="113"/>
      <c r="EN118" s="113"/>
      <c r="EO118" s="113"/>
      <c r="EP118" s="113"/>
      <c r="EQ118" s="113"/>
      <c r="ER118" s="113"/>
      <c r="ES118" s="113"/>
      <c r="ET118" s="113"/>
      <c r="EU118" s="113"/>
      <c r="EV118" s="113"/>
    </row>
    <row r="119" spans="1:3430" ht="20.100000000000001" customHeight="1" x14ac:dyDescent="0.25">
      <c r="A119" s="269"/>
      <c r="B119" s="70" t="s">
        <v>14</v>
      </c>
      <c r="C119" s="53" t="s">
        <v>74</v>
      </c>
      <c r="D119" s="75">
        <v>0</v>
      </c>
      <c r="E119" s="76">
        <v>0</v>
      </c>
      <c r="F119" s="76">
        <v>0</v>
      </c>
      <c r="G119" s="76">
        <v>0</v>
      </c>
      <c r="H119" s="76">
        <v>0</v>
      </c>
      <c r="I119" s="76">
        <v>3</v>
      </c>
      <c r="J119" s="76">
        <v>21</v>
      </c>
      <c r="K119" s="76">
        <v>29</v>
      </c>
      <c r="L119" s="76">
        <v>44</v>
      </c>
      <c r="M119" s="76">
        <v>44</v>
      </c>
      <c r="N119" s="76">
        <v>40</v>
      </c>
      <c r="O119" s="76">
        <v>41</v>
      </c>
      <c r="P119" s="77">
        <v>38</v>
      </c>
      <c r="Q119" s="77">
        <v>36</v>
      </c>
      <c r="R119" s="77">
        <v>46</v>
      </c>
      <c r="S119" s="77">
        <v>42</v>
      </c>
      <c r="T119" s="77">
        <v>43</v>
      </c>
      <c r="U119" s="77">
        <v>40</v>
      </c>
      <c r="V119" s="77">
        <v>42</v>
      </c>
      <c r="W119" s="77">
        <v>42</v>
      </c>
      <c r="X119" s="77">
        <v>43</v>
      </c>
      <c r="Y119" s="77">
        <v>43</v>
      </c>
      <c r="Z119" s="78">
        <v>42</v>
      </c>
      <c r="AA119" s="78">
        <v>43</v>
      </c>
      <c r="AB119" s="78">
        <v>42</v>
      </c>
      <c r="AC119" s="78">
        <v>40</v>
      </c>
      <c r="AD119" s="78">
        <v>42</v>
      </c>
      <c r="AE119" s="78">
        <v>42</v>
      </c>
      <c r="AF119" s="78">
        <v>42</v>
      </c>
      <c r="AG119" s="78">
        <v>40</v>
      </c>
      <c r="AH119" s="78">
        <v>22</v>
      </c>
      <c r="AI119" s="78">
        <v>23</v>
      </c>
      <c r="AJ119" s="78">
        <v>22</v>
      </c>
      <c r="AK119" s="118">
        <v>21</v>
      </c>
      <c r="AL119" s="118">
        <v>21</v>
      </c>
      <c r="AM119" s="118">
        <v>20</v>
      </c>
      <c r="AN119" s="54">
        <v>21</v>
      </c>
      <c r="AO119" s="37">
        <v>19</v>
      </c>
      <c r="AP119" s="37">
        <v>22</v>
      </c>
      <c r="AQ119" s="37">
        <v>19</v>
      </c>
      <c r="AR119" s="37">
        <v>22</v>
      </c>
      <c r="AS119" s="37">
        <v>19</v>
      </c>
      <c r="AT119" s="37">
        <v>21</v>
      </c>
      <c r="AU119" s="37">
        <v>22</v>
      </c>
      <c r="AV119" s="37">
        <v>20</v>
      </c>
      <c r="AW119" s="37">
        <v>23</v>
      </c>
      <c r="AX119" s="37">
        <v>20</v>
      </c>
      <c r="AY119" s="37">
        <v>19</v>
      </c>
      <c r="AZ119" s="54">
        <v>21</v>
      </c>
      <c r="BA119" s="37">
        <v>18</v>
      </c>
      <c r="BB119" s="37">
        <v>20</v>
      </c>
      <c r="BC119" s="37">
        <v>22</v>
      </c>
      <c r="BD119" s="37">
        <v>21</v>
      </c>
      <c r="BE119" s="37">
        <v>19</v>
      </c>
      <c r="BF119" s="37">
        <v>22</v>
      </c>
      <c r="BG119" s="37">
        <v>21</v>
      </c>
      <c r="BH119" s="37">
        <v>21</v>
      </c>
      <c r="BI119" s="37">
        <v>23</v>
      </c>
      <c r="BJ119" s="37">
        <v>21</v>
      </c>
      <c r="BK119" s="37">
        <v>21</v>
      </c>
      <c r="BL119" s="197">
        <f t="shared" si="36"/>
        <v>250</v>
      </c>
      <c r="BM119" s="37">
        <v>21</v>
      </c>
      <c r="BN119" s="37">
        <v>20</v>
      </c>
      <c r="BO119" s="37">
        <v>19</v>
      </c>
      <c r="BP119" s="37">
        <v>21</v>
      </c>
      <c r="BQ119" s="37">
        <v>21</v>
      </c>
      <c r="BR119" s="37">
        <v>20</v>
      </c>
      <c r="BS119" s="37">
        <v>22</v>
      </c>
      <c r="BT119" s="37">
        <v>20</v>
      </c>
      <c r="BU119" s="37">
        <v>22</v>
      </c>
      <c r="BV119" s="37">
        <v>22</v>
      </c>
      <c r="BW119" s="37">
        <v>19</v>
      </c>
      <c r="BX119" s="37">
        <v>22</v>
      </c>
      <c r="BY119" s="214">
        <f t="shared" si="37"/>
        <v>249</v>
      </c>
      <c r="BZ119" s="54">
        <v>20</v>
      </c>
      <c r="CA119" s="37">
        <v>18</v>
      </c>
      <c r="CB119" s="37">
        <v>22</v>
      </c>
      <c r="CC119" s="37">
        <v>21</v>
      </c>
      <c r="CD119" s="37">
        <v>20</v>
      </c>
      <c r="CE119" s="37">
        <v>21</v>
      </c>
      <c r="CF119" s="37">
        <v>21</v>
      </c>
      <c r="CG119" s="37">
        <v>20</v>
      </c>
      <c r="CH119" s="37">
        <v>22</v>
      </c>
      <c r="CI119" s="37">
        <v>22</v>
      </c>
      <c r="CJ119" s="37">
        <v>20</v>
      </c>
      <c r="CK119" s="37">
        <v>22</v>
      </c>
      <c r="CL119" s="197">
        <f t="shared" si="38"/>
        <v>249</v>
      </c>
      <c r="CM119" s="37">
        <v>20</v>
      </c>
      <c r="CN119" s="37">
        <v>19</v>
      </c>
      <c r="CO119" s="37">
        <v>22</v>
      </c>
      <c r="CP119" s="37">
        <v>21</v>
      </c>
      <c r="CQ119" s="37">
        <v>20</v>
      </c>
      <c r="CR119" s="37">
        <v>21</v>
      </c>
      <c r="CS119" s="37">
        <v>21</v>
      </c>
      <c r="CT119" s="37">
        <v>23</v>
      </c>
      <c r="CU119" s="37">
        <v>22</v>
      </c>
      <c r="CV119" s="37">
        <v>21</v>
      </c>
      <c r="CW119" s="37">
        <v>21</v>
      </c>
      <c r="CX119" s="37">
        <v>21</v>
      </c>
      <c r="CY119" s="214">
        <f t="shared" si="39"/>
        <v>252</v>
      </c>
      <c r="CZ119" s="37">
        <v>21</v>
      </c>
      <c r="DA119" s="37">
        <v>18</v>
      </c>
      <c r="DB119" s="37">
        <v>23</v>
      </c>
      <c r="DC119" s="37">
        <v>19</v>
      </c>
      <c r="DD119" s="37">
        <v>22</v>
      </c>
      <c r="DE119" s="37">
        <v>20</v>
      </c>
      <c r="DF119" s="37">
        <v>20</v>
      </c>
      <c r="DG119" s="37">
        <v>22</v>
      </c>
      <c r="DH119" s="37">
        <v>21</v>
      </c>
      <c r="DI119" s="37">
        <v>22</v>
      </c>
      <c r="DJ119" s="37">
        <v>21</v>
      </c>
      <c r="DK119" s="37">
        <v>21</v>
      </c>
      <c r="DL119" s="214">
        <f t="shared" si="40"/>
        <v>250</v>
      </c>
      <c r="DM119" s="37">
        <v>22</v>
      </c>
      <c r="DN119" s="37">
        <v>18</v>
      </c>
      <c r="DO119" s="37">
        <v>21</v>
      </c>
      <c r="DP119" s="37">
        <v>21</v>
      </c>
      <c r="DQ119" s="37">
        <v>22</v>
      </c>
      <c r="DR119" s="37">
        <v>20</v>
      </c>
      <c r="DS119" s="37">
        <v>21</v>
      </c>
      <c r="DT119" s="37">
        <v>22</v>
      </c>
      <c r="DU119" s="37">
        <v>20</v>
      </c>
      <c r="DV119" s="37">
        <v>23</v>
      </c>
      <c r="DW119" s="37">
        <v>21</v>
      </c>
      <c r="DX119" s="37">
        <v>20</v>
      </c>
      <c r="DY119" s="54">
        <v>21</v>
      </c>
      <c r="DZ119" s="37">
        <v>20</v>
      </c>
      <c r="EA119" s="37"/>
      <c r="EC119" s="113" t="s">
        <v>265</v>
      </c>
      <c r="EE119" s="113"/>
      <c r="EF119" s="113"/>
      <c r="EG119" s="113"/>
      <c r="EH119" s="113"/>
      <c r="EI119" s="113"/>
      <c r="EJ119" s="113"/>
      <c r="EK119" s="113"/>
      <c r="EL119" s="113"/>
      <c r="EM119" s="113"/>
      <c r="EN119" s="113"/>
      <c r="EO119" s="113"/>
      <c r="EP119" s="113"/>
      <c r="EQ119" s="113"/>
      <c r="ER119" s="113"/>
      <c r="ES119" s="113"/>
      <c r="ET119" s="113"/>
      <c r="EU119" s="113"/>
      <c r="EV119" s="113"/>
    </row>
    <row r="120" spans="1:3430" ht="20.100000000000001" customHeight="1" x14ac:dyDescent="0.25">
      <c r="A120" s="269"/>
      <c r="B120" s="70" t="s">
        <v>15</v>
      </c>
      <c r="C120" s="71" t="s">
        <v>16</v>
      </c>
      <c r="D120" s="75">
        <v>16</v>
      </c>
      <c r="E120" s="76">
        <v>16</v>
      </c>
      <c r="F120" s="76">
        <v>15</v>
      </c>
      <c r="G120" s="76">
        <v>12</v>
      </c>
      <c r="H120" s="76">
        <v>24</v>
      </c>
      <c r="I120" s="76">
        <v>20</v>
      </c>
      <c r="J120" s="76">
        <v>7</v>
      </c>
      <c r="K120" s="76">
        <v>6</v>
      </c>
      <c r="L120" s="76">
        <v>7</v>
      </c>
      <c r="M120" s="76">
        <v>1</v>
      </c>
      <c r="N120" s="76">
        <v>2</v>
      </c>
      <c r="O120" s="76">
        <v>13</v>
      </c>
      <c r="P120" s="77">
        <v>3</v>
      </c>
      <c r="Q120" s="77">
        <v>2</v>
      </c>
      <c r="R120" s="77">
        <v>17</v>
      </c>
      <c r="S120" s="77">
        <v>29</v>
      </c>
      <c r="T120" s="77">
        <v>21</v>
      </c>
      <c r="U120" s="77">
        <v>2</v>
      </c>
      <c r="V120" s="77">
        <v>2</v>
      </c>
      <c r="W120" s="77"/>
      <c r="X120" s="77">
        <v>2</v>
      </c>
      <c r="Y120" s="77">
        <v>7</v>
      </c>
      <c r="Z120" s="78">
        <v>11</v>
      </c>
      <c r="AA120" s="78">
        <v>6</v>
      </c>
      <c r="AB120" s="78">
        <v>2</v>
      </c>
      <c r="AC120" s="78">
        <v>3</v>
      </c>
      <c r="AD120" s="78">
        <v>4</v>
      </c>
      <c r="AE120" s="78">
        <v>2</v>
      </c>
      <c r="AF120" s="78">
        <v>6</v>
      </c>
      <c r="AG120" s="78">
        <v>2</v>
      </c>
      <c r="AH120" s="78">
        <v>0</v>
      </c>
      <c r="AI120" s="78">
        <v>2</v>
      </c>
      <c r="AJ120" s="78">
        <v>1</v>
      </c>
      <c r="AK120" s="78">
        <v>0</v>
      </c>
      <c r="AL120" s="78">
        <v>0</v>
      </c>
      <c r="AM120" s="78">
        <v>2</v>
      </c>
      <c r="AN120" s="54">
        <v>2</v>
      </c>
      <c r="AO120" s="37">
        <v>3</v>
      </c>
      <c r="AP120" s="37">
        <v>1</v>
      </c>
      <c r="AQ120" s="37">
        <v>0</v>
      </c>
      <c r="AR120" s="37">
        <v>0</v>
      </c>
      <c r="AS120" s="37">
        <v>0</v>
      </c>
      <c r="AT120" s="37">
        <v>1</v>
      </c>
      <c r="AU120" s="37">
        <v>0</v>
      </c>
      <c r="AV120" s="37">
        <v>0</v>
      </c>
      <c r="AW120" s="37">
        <v>0</v>
      </c>
      <c r="AX120" s="37">
        <v>0</v>
      </c>
      <c r="AY120" s="37">
        <v>0</v>
      </c>
      <c r="AZ120" s="54">
        <v>0</v>
      </c>
      <c r="BA120" s="37">
        <v>0</v>
      </c>
      <c r="BB120" s="37">
        <v>0</v>
      </c>
      <c r="BC120" s="37">
        <v>0</v>
      </c>
      <c r="BD120" s="37">
        <v>0</v>
      </c>
      <c r="BE120" s="37">
        <v>0</v>
      </c>
      <c r="BF120" s="37">
        <v>2</v>
      </c>
      <c r="BG120" s="37">
        <v>0</v>
      </c>
      <c r="BH120" s="37">
        <v>0</v>
      </c>
      <c r="BI120" s="37">
        <v>0</v>
      </c>
      <c r="BJ120" s="37">
        <v>0</v>
      </c>
      <c r="BK120" s="37">
        <v>1</v>
      </c>
      <c r="BL120" s="197">
        <f t="shared" si="36"/>
        <v>3</v>
      </c>
      <c r="BM120" s="37">
        <v>0</v>
      </c>
      <c r="BN120" s="37">
        <v>0</v>
      </c>
      <c r="BO120" s="37">
        <v>0</v>
      </c>
      <c r="BP120" s="37">
        <v>0</v>
      </c>
      <c r="BQ120" s="37">
        <v>1</v>
      </c>
      <c r="BR120" s="37">
        <v>0</v>
      </c>
      <c r="BS120" s="37">
        <v>2</v>
      </c>
      <c r="BT120" s="37">
        <v>0</v>
      </c>
      <c r="BU120" s="37">
        <v>0</v>
      </c>
      <c r="BV120" s="37">
        <v>3</v>
      </c>
      <c r="BW120" s="37">
        <v>0</v>
      </c>
      <c r="BX120" s="37">
        <v>0</v>
      </c>
      <c r="BY120" s="214">
        <f t="shared" si="37"/>
        <v>6</v>
      </c>
      <c r="BZ120" s="54">
        <v>1</v>
      </c>
      <c r="CA120" s="37">
        <v>2</v>
      </c>
      <c r="CB120" s="37">
        <v>1</v>
      </c>
      <c r="CC120" s="37">
        <v>0</v>
      </c>
      <c r="CD120" s="37">
        <v>1</v>
      </c>
      <c r="CE120" s="37">
        <v>0</v>
      </c>
      <c r="CF120" s="37">
        <v>0</v>
      </c>
      <c r="CG120" s="37">
        <v>2</v>
      </c>
      <c r="CH120" s="37">
        <v>1</v>
      </c>
      <c r="CI120" s="37">
        <v>0</v>
      </c>
      <c r="CJ120" s="37">
        <v>0</v>
      </c>
      <c r="CK120" s="37">
        <v>3</v>
      </c>
      <c r="CL120" s="197">
        <f t="shared" si="38"/>
        <v>11</v>
      </c>
      <c r="CM120" s="37">
        <v>0</v>
      </c>
      <c r="CN120" s="37">
        <v>0</v>
      </c>
      <c r="CO120" s="37">
        <v>1</v>
      </c>
      <c r="CP120" s="37">
        <v>1</v>
      </c>
      <c r="CQ120" s="37">
        <v>1</v>
      </c>
      <c r="CR120" s="37">
        <v>1</v>
      </c>
      <c r="CS120" s="37">
        <v>1</v>
      </c>
      <c r="CT120" s="37">
        <v>2</v>
      </c>
      <c r="CU120" s="37">
        <v>2</v>
      </c>
      <c r="CV120" s="37">
        <v>1</v>
      </c>
      <c r="CW120" s="37">
        <v>0</v>
      </c>
      <c r="CX120" s="37">
        <v>0</v>
      </c>
      <c r="CY120" s="214">
        <f t="shared" si="39"/>
        <v>10</v>
      </c>
      <c r="CZ120" s="37">
        <v>0</v>
      </c>
      <c r="DA120" s="37">
        <v>0</v>
      </c>
      <c r="DB120" s="37">
        <v>0</v>
      </c>
      <c r="DC120" s="37">
        <v>5</v>
      </c>
      <c r="DD120" s="37">
        <v>1</v>
      </c>
      <c r="DE120" s="37">
        <v>1</v>
      </c>
      <c r="DF120" s="37">
        <v>1</v>
      </c>
      <c r="DG120" s="37">
        <v>0</v>
      </c>
      <c r="DH120" s="37">
        <v>2</v>
      </c>
      <c r="DI120" s="37">
        <v>3</v>
      </c>
      <c r="DJ120" s="37">
        <v>2</v>
      </c>
      <c r="DK120" s="37">
        <v>1</v>
      </c>
      <c r="DL120" s="214">
        <f t="shared" si="40"/>
        <v>16</v>
      </c>
      <c r="DM120" s="37">
        <v>2</v>
      </c>
      <c r="DN120" s="37">
        <v>1</v>
      </c>
      <c r="DO120" s="37">
        <v>0</v>
      </c>
      <c r="DP120" s="37">
        <v>1</v>
      </c>
      <c r="DQ120" s="37">
        <v>2</v>
      </c>
      <c r="DR120" s="37">
        <v>0</v>
      </c>
      <c r="DS120" s="37">
        <v>0</v>
      </c>
      <c r="DT120" s="37">
        <v>2</v>
      </c>
      <c r="DU120" s="37">
        <v>1</v>
      </c>
      <c r="DV120" s="37">
        <v>3</v>
      </c>
      <c r="DW120" s="37">
        <v>0</v>
      </c>
      <c r="DX120" s="37">
        <v>0</v>
      </c>
      <c r="DY120" s="54">
        <v>0</v>
      </c>
      <c r="DZ120" s="37">
        <v>0</v>
      </c>
      <c r="EA120" s="37"/>
      <c r="EC120" s="113" t="s">
        <v>265</v>
      </c>
      <c r="EE120" s="113"/>
      <c r="EF120" s="113"/>
      <c r="EG120" s="113"/>
      <c r="EH120" s="113"/>
      <c r="EI120" s="113"/>
      <c r="EJ120" s="113"/>
      <c r="EK120" s="113"/>
      <c r="EL120" s="113"/>
      <c r="EM120" s="113"/>
      <c r="EN120" s="113"/>
      <c r="EO120" s="113"/>
      <c r="EP120" s="113"/>
      <c r="EQ120" s="113"/>
      <c r="ER120" s="113"/>
      <c r="ES120" s="113"/>
      <c r="ET120" s="113"/>
      <c r="EU120" s="113"/>
      <c r="EV120" s="113"/>
    </row>
    <row r="121" spans="1:3430" ht="20.100000000000001" customHeight="1" x14ac:dyDescent="0.25">
      <c r="A121" s="269"/>
      <c r="B121" s="70" t="s">
        <v>19</v>
      </c>
      <c r="C121" s="71" t="s">
        <v>20</v>
      </c>
      <c r="D121" s="75">
        <v>257</v>
      </c>
      <c r="E121" s="76">
        <v>212</v>
      </c>
      <c r="F121" s="76">
        <v>236</v>
      </c>
      <c r="G121" s="76">
        <v>254</v>
      </c>
      <c r="H121" s="76">
        <v>230</v>
      </c>
      <c r="I121" s="76">
        <v>237</v>
      </c>
      <c r="J121" s="76">
        <v>265</v>
      </c>
      <c r="K121" s="76">
        <v>232</v>
      </c>
      <c r="L121" s="76">
        <v>263</v>
      </c>
      <c r="M121" s="76">
        <v>235</v>
      </c>
      <c r="N121" s="76">
        <v>246</v>
      </c>
      <c r="O121" s="76">
        <v>256</v>
      </c>
      <c r="P121" s="77">
        <v>236</v>
      </c>
      <c r="Q121" s="77">
        <v>211</v>
      </c>
      <c r="R121" s="77">
        <v>274</v>
      </c>
      <c r="S121" s="77">
        <v>250</v>
      </c>
      <c r="T121" s="77">
        <v>253</v>
      </c>
      <c r="U121" s="77">
        <v>241</v>
      </c>
      <c r="V121" s="77">
        <v>259</v>
      </c>
      <c r="W121" s="77">
        <v>266</v>
      </c>
      <c r="X121" s="77">
        <v>268</v>
      </c>
      <c r="Y121" s="77">
        <v>253</v>
      </c>
      <c r="Z121" s="78">
        <v>245</v>
      </c>
      <c r="AA121" s="78">
        <v>279</v>
      </c>
      <c r="AB121" s="78">
        <v>235</v>
      </c>
      <c r="AC121" s="78">
        <v>238</v>
      </c>
      <c r="AD121" s="78">
        <v>243</v>
      </c>
      <c r="AE121" s="78">
        <v>229</v>
      </c>
      <c r="AF121" s="78">
        <v>261</v>
      </c>
      <c r="AG121" s="78">
        <v>247</v>
      </c>
      <c r="AH121" s="78">
        <v>266</v>
      </c>
      <c r="AI121" s="78">
        <v>404</v>
      </c>
      <c r="AJ121" s="78">
        <v>385</v>
      </c>
      <c r="AK121" s="118">
        <v>323</v>
      </c>
      <c r="AL121" s="118">
        <v>377</v>
      </c>
      <c r="AM121" s="118">
        <v>397</v>
      </c>
      <c r="AN121" s="54">
        <v>371</v>
      </c>
      <c r="AO121" s="37">
        <v>372</v>
      </c>
      <c r="AP121" s="37">
        <v>449</v>
      </c>
      <c r="AQ121" s="37">
        <v>351</v>
      </c>
      <c r="AR121" s="37">
        <v>435</v>
      </c>
      <c r="AS121" s="37">
        <v>371</v>
      </c>
      <c r="AT121" s="37">
        <v>387</v>
      </c>
      <c r="AU121" s="37">
        <v>416</v>
      </c>
      <c r="AV121" s="37">
        <v>382</v>
      </c>
      <c r="AW121" s="37">
        <v>413</v>
      </c>
      <c r="AX121" s="37">
        <v>359</v>
      </c>
      <c r="AY121" s="37">
        <v>372</v>
      </c>
      <c r="AZ121" s="54">
        <v>384</v>
      </c>
      <c r="BA121" s="37">
        <v>308</v>
      </c>
      <c r="BB121" s="37">
        <v>380</v>
      </c>
      <c r="BC121" s="37">
        <v>394</v>
      </c>
      <c r="BD121" s="37">
        <v>398</v>
      </c>
      <c r="BE121" s="37">
        <v>356</v>
      </c>
      <c r="BF121" s="37">
        <v>419</v>
      </c>
      <c r="BG121" s="37">
        <v>396</v>
      </c>
      <c r="BH121" s="37">
        <v>394</v>
      </c>
      <c r="BI121" s="37">
        <v>442</v>
      </c>
      <c r="BJ121" s="37">
        <v>434</v>
      </c>
      <c r="BK121" s="37">
        <v>449</v>
      </c>
      <c r="BL121" s="197">
        <f t="shared" si="36"/>
        <v>4754</v>
      </c>
      <c r="BM121" s="37">
        <v>444</v>
      </c>
      <c r="BN121" s="37">
        <v>407</v>
      </c>
      <c r="BO121" s="37">
        <v>386</v>
      </c>
      <c r="BP121" s="37">
        <v>429</v>
      </c>
      <c r="BQ121" s="37">
        <v>437</v>
      </c>
      <c r="BR121" s="37">
        <v>417</v>
      </c>
      <c r="BS121" s="37">
        <v>481</v>
      </c>
      <c r="BT121" s="37">
        <v>475</v>
      </c>
      <c r="BU121" s="37">
        <v>501</v>
      </c>
      <c r="BV121" s="37">
        <v>488</v>
      </c>
      <c r="BW121" s="37">
        <v>418</v>
      </c>
      <c r="BX121" s="37">
        <v>482</v>
      </c>
      <c r="BY121" s="214">
        <f t="shared" si="37"/>
        <v>5365</v>
      </c>
      <c r="BZ121" s="54">
        <v>396</v>
      </c>
      <c r="CA121" s="37">
        <v>362</v>
      </c>
      <c r="CB121" s="37">
        <v>448</v>
      </c>
      <c r="CC121" s="37">
        <v>419</v>
      </c>
      <c r="CD121" s="37">
        <v>439</v>
      </c>
      <c r="CE121" s="37">
        <v>437</v>
      </c>
      <c r="CF121" s="37">
        <v>463</v>
      </c>
      <c r="CG121" s="37">
        <v>412</v>
      </c>
      <c r="CH121" s="37">
        <v>472</v>
      </c>
      <c r="CI121" s="37">
        <v>504</v>
      </c>
      <c r="CJ121" s="37">
        <v>455</v>
      </c>
      <c r="CK121" s="37">
        <v>519</v>
      </c>
      <c r="CL121" s="197">
        <f t="shared" si="38"/>
        <v>5326</v>
      </c>
      <c r="CM121" s="37">
        <v>439</v>
      </c>
      <c r="CN121" s="37">
        <v>424</v>
      </c>
      <c r="CO121" s="37">
        <v>495</v>
      </c>
      <c r="CP121" s="37">
        <v>487</v>
      </c>
      <c r="CQ121" s="37">
        <v>480</v>
      </c>
      <c r="CR121" s="37">
        <v>493</v>
      </c>
      <c r="CS121" s="37">
        <v>435</v>
      </c>
      <c r="CT121" s="37">
        <v>541</v>
      </c>
      <c r="CU121" s="37">
        <v>564</v>
      </c>
      <c r="CV121" s="37">
        <v>530</v>
      </c>
      <c r="CW121" s="37">
        <v>549</v>
      </c>
      <c r="CX121" s="37">
        <v>575</v>
      </c>
      <c r="CY121" s="214">
        <f t="shared" si="39"/>
        <v>6012</v>
      </c>
      <c r="CZ121" s="37">
        <v>523</v>
      </c>
      <c r="DA121" s="37">
        <v>473</v>
      </c>
      <c r="DB121" s="37">
        <v>616</v>
      </c>
      <c r="DC121" s="37">
        <v>565</v>
      </c>
      <c r="DD121" s="37">
        <v>633</v>
      </c>
      <c r="DE121" s="37">
        <v>583</v>
      </c>
      <c r="DF121" s="37">
        <v>631</v>
      </c>
      <c r="DG121" s="37">
        <v>636</v>
      </c>
      <c r="DH121" s="37">
        <v>638</v>
      </c>
      <c r="DI121" s="37">
        <v>698</v>
      </c>
      <c r="DJ121" s="37">
        <v>666</v>
      </c>
      <c r="DK121" s="37">
        <v>653</v>
      </c>
      <c r="DL121" s="214">
        <f t="shared" si="40"/>
        <v>7315</v>
      </c>
      <c r="DM121" s="37">
        <v>700</v>
      </c>
      <c r="DN121" s="37">
        <v>562</v>
      </c>
      <c r="DO121" s="37">
        <v>673</v>
      </c>
      <c r="DP121" s="37">
        <v>619</v>
      </c>
      <c r="DQ121" s="37">
        <v>655</v>
      </c>
      <c r="DR121" s="37">
        <v>629</v>
      </c>
      <c r="DS121" s="37">
        <v>649</v>
      </c>
      <c r="DT121" s="37">
        <v>677</v>
      </c>
      <c r="DU121" s="37">
        <v>616</v>
      </c>
      <c r="DV121" s="37">
        <v>739</v>
      </c>
      <c r="DW121" s="37">
        <v>648</v>
      </c>
      <c r="DX121" s="37">
        <v>658</v>
      </c>
      <c r="DY121" s="54">
        <v>685</v>
      </c>
      <c r="DZ121" s="37">
        <v>622</v>
      </c>
      <c r="EA121" s="37"/>
      <c r="EC121" s="113" t="s">
        <v>265</v>
      </c>
      <c r="EE121" s="113"/>
      <c r="EF121" s="113"/>
      <c r="EG121" s="113"/>
      <c r="EH121" s="113"/>
      <c r="EI121" s="113"/>
      <c r="EJ121" s="113"/>
      <c r="EK121" s="113"/>
      <c r="EL121" s="113"/>
      <c r="EM121" s="113"/>
      <c r="EN121" s="113"/>
      <c r="EO121" s="113"/>
      <c r="EP121" s="113"/>
      <c r="EQ121" s="113"/>
      <c r="ER121" s="113"/>
      <c r="ES121" s="113"/>
      <c r="ET121" s="113"/>
      <c r="EU121" s="113"/>
      <c r="EV121" s="113"/>
    </row>
    <row r="122" spans="1:3430" ht="20.100000000000001" customHeight="1" x14ac:dyDescent="0.25">
      <c r="A122" s="269"/>
      <c r="B122" s="70" t="s">
        <v>218</v>
      </c>
      <c r="C122" s="71" t="s">
        <v>219</v>
      </c>
      <c r="D122" s="75">
        <v>0</v>
      </c>
      <c r="E122" s="76">
        <v>0</v>
      </c>
      <c r="F122" s="76">
        <v>0</v>
      </c>
      <c r="G122" s="76">
        <v>0</v>
      </c>
      <c r="H122" s="76">
        <v>0</v>
      </c>
      <c r="I122" s="76">
        <v>0</v>
      </c>
      <c r="J122" s="76">
        <v>0</v>
      </c>
      <c r="K122" s="76">
        <v>0</v>
      </c>
      <c r="L122" s="76">
        <v>0</v>
      </c>
      <c r="M122" s="76">
        <v>0</v>
      </c>
      <c r="N122" s="76">
        <v>0</v>
      </c>
      <c r="O122" s="76">
        <v>0</v>
      </c>
      <c r="P122" s="77">
        <v>0</v>
      </c>
      <c r="Q122" s="77">
        <v>0</v>
      </c>
      <c r="R122" s="77">
        <v>0</v>
      </c>
      <c r="S122" s="77">
        <v>0</v>
      </c>
      <c r="T122" s="77">
        <v>0</v>
      </c>
      <c r="U122" s="77">
        <v>0</v>
      </c>
      <c r="V122" s="77">
        <v>0</v>
      </c>
      <c r="W122" s="77">
        <v>0</v>
      </c>
      <c r="X122" s="77">
        <v>0</v>
      </c>
      <c r="Y122" s="77">
        <v>0</v>
      </c>
      <c r="Z122" s="78">
        <v>0</v>
      </c>
      <c r="AA122" s="78">
        <v>0</v>
      </c>
      <c r="AB122" s="78">
        <v>0</v>
      </c>
      <c r="AC122" s="78">
        <v>0</v>
      </c>
      <c r="AD122" s="78">
        <v>0</v>
      </c>
      <c r="AE122" s="78">
        <v>0</v>
      </c>
      <c r="AF122" s="78">
        <v>0</v>
      </c>
      <c r="AG122" s="78">
        <v>0</v>
      </c>
      <c r="AH122" s="78">
        <v>0</v>
      </c>
      <c r="AI122" s="78">
        <v>0</v>
      </c>
      <c r="AJ122" s="78">
        <v>0</v>
      </c>
      <c r="AK122" s="118">
        <v>0</v>
      </c>
      <c r="AL122" s="118">
        <v>0</v>
      </c>
      <c r="AM122" s="118">
        <v>0</v>
      </c>
      <c r="AN122" s="54">
        <v>0</v>
      </c>
      <c r="AO122" s="37">
        <v>0</v>
      </c>
      <c r="AP122" s="37">
        <v>0</v>
      </c>
      <c r="AQ122" s="37">
        <v>0</v>
      </c>
      <c r="AR122" s="37">
        <v>0</v>
      </c>
      <c r="AS122" s="37">
        <v>0</v>
      </c>
      <c r="AT122" s="37">
        <v>0</v>
      </c>
      <c r="AU122" s="37">
        <v>0</v>
      </c>
      <c r="AV122" s="37">
        <v>0</v>
      </c>
      <c r="AW122" s="37">
        <v>0</v>
      </c>
      <c r="AX122" s="37">
        <v>0</v>
      </c>
      <c r="AY122" s="37">
        <v>0</v>
      </c>
      <c r="AZ122" s="54">
        <v>0</v>
      </c>
      <c r="BA122" s="37">
        <v>0</v>
      </c>
      <c r="BB122" s="37">
        <v>0</v>
      </c>
      <c r="BC122" s="37">
        <v>0</v>
      </c>
      <c r="BD122" s="37">
        <v>0</v>
      </c>
      <c r="BE122" s="37">
        <v>0</v>
      </c>
      <c r="BF122" s="37">
        <v>0</v>
      </c>
      <c r="BG122" s="37">
        <v>0</v>
      </c>
      <c r="BH122" s="37">
        <v>0</v>
      </c>
      <c r="BI122" s="37">
        <v>0</v>
      </c>
      <c r="BJ122" s="37">
        <v>0</v>
      </c>
      <c r="BK122" s="37">
        <v>0</v>
      </c>
      <c r="BL122" s="197">
        <f t="shared" si="36"/>
        <v>0</v>
      </c>
      <c r="BM122" s="37">
        <v>0</v>
      </c>
      <c r="BN122" s="37">
        <v>0</v>
      </c>
      <c r="BO122" s="37">
        <v>0</v>
      </c>
      <c r="BP122" s="37">
        <v>0</v>
      </c>
      <c r="BQ122" s="37">
        <v>0</v>
      </c>
      <c r="BR122" s="37">
        <v>0</v>
      </c>
      <c r="BS122" s="37">
        <v>0</v>
      </c>
      <c r="BT122" s="37">
        <v>0</v>
      </c>
      <c r="BU122" s="37">
        <v>0</v>
      </c>
      <c r="BV122" s="37">
        <v>0</v>
      </c>
      <c r="BW122" s="37">
        <v>0</v>
      </c>
      <c r="BX122" s="37">
        <v>0</v>
      </c>
      <c r="BY122" s="214">
        <f t="shared" si="37"/>
        <v>0</v>
      </c>
      <c r="BZ122" s="54">
        <v>0</v>
      </c>
      <c r="CA122" s="37">
        <v>0</v>
      </c>
      <c r="CB122" s="37">
        <v>0</v>
      </c>
      <c r="CC122" s="37">
        <v>0</v>
      </c>
      <c r="CD122" s="37">
        <v>0</v>
      </c>
      <c r="CE122" s="37">
        <v>0</v>
      </c>
      <c r="CF122" s="37">
        <v>0</v>
      </c>
      <c r="CG122" s="37">
        <v>0</v>
      </c>
      <c r="CH122" s="37">
        <v>0</v>
      </c>
      <c r="CI122" s="37">
        <v>0</v>
      </c>
      <c r="CJ122" s="37">
        <v>0</v>
      </c>
      <c r="CK122" s="37">
        <v>0</v>
      </c>
      <c r="CL122" s="197">
        <f t="shared" si="38"/>
        <v>0</v>
      </c>
      <c r="CM122" s="37">
        <v>0</v>
      </c>
      <c r="CN122" s="37">
        <v>0</v>
      </c>
      <c r="CO122" s="37">
        <v>0</v>
      </c>
      <c r="CP122" s="37">
        <v>0</v>
      </c>
      <c r="CQ122" s="37">
        <v>0</v>
      </c>
      <c r="CR122" s="37">
        <v>0</v>
      </c>
      <c r="CS122" s="37">
        <v>0</v>
      </c>
      <c r="CT122" s="37">
        <v>0</v>
      </c>
      <c r="CU122" s="37">
        <v>0</v>
      </c>
      <c r="CV122" s="37">
        <v>0</v>
      </c>
      <c r="CW122" s="37">
        <v>0</v>
      </c>
      <c r="CX122" s="37">
        <v>0</v>
      </c>
      <c r="CY122" s="214">
        <f t="shared" si="39"/>
        <v>0</v>
      </c>
      <c r="CZ122" s="37">
        <v>0</v>
      </c>
      <c r="DA122" s="37">
        <v>0</v>
      </c>
      <c r="DB122" s="37">
        <v>0</v>
      </c>
      <c r="DC122" s="37">
        <v>0</v>
      </c>
      <c r="DD122" s="37">
        <v>0</v>
      </c>
      <c r="DE122" s="37">
        <v>0</v>
      </c>
      <c r="DF122" s="37">
        <v>0</v>
      </c>
      <c r="DG122" s="37">
        <v>0</v>
      </c>
      <c r="DH122" s="37">
        <v>0</v>
      </c>
      <c r="DI122" s="37">
        <v>0</v>
      </c>
      <c r="DJ122" s="37">
        <v>0</v>
      </c>
      <c r="DK122" s="37">
        <v>0</v>
      </c>
      <c r="DL122" s="214">
        <f t="shared" si="40"/>
        <v>0</v>
      </c>
      <c r="DM122" s="37">
        <v>1</v>
      </c>
      <c r="DN122" s="37">
        <v>0</v>
      </c>
      <c r="DO122" s="37">
        <v>0</v>
      </c>
      <c r="DP122" s="37">
        <v>1</v>
      </c>
      <c r="DQ122" s="37">
        <v>0</v>
      </c>
      <c r="DR122" s="37">
        <v>0</v>
      </c>
      <c r="DS122" s="37">
        <v>0</v>
      </c>
      <c r="DT122" s="37">
        <v>0</v>
      </c>
      <c r="DU122" s="37">
        <v>0</v>
      </c>
      <c r="DV122" s="37">
        <v>0</v>
      </c>
      <c r="DW122" s="37">
        <v>0</v>
      </c>
      <c r="DX122" s="37">
        <v>0</v>
      </c>
      <c r="DY122" s="54">
        <v>1</v>
      </c>
      <c r="DZ122" s="37">
        <v>0</v>
      </c>
      <c r="EA122" s="37"/>
      <c r="EC122" s="113" t="s">
        <v>265</v>
      </c>
      <c r="EE122" s="113"/>
      <c r="EF122" s="113"/>
      <c r="EG122" s="113"/>
      <c r="EH122" s="113"/>
      <c r="EI122" s="113"/>
      <c r="EJ122" s="113"/>
      <c r="EK122" s="113"/>
      <c r="EL122" s="113"/>
      <c r="EM122" s="113"/>
      <c r="EN122" s="113"/>
      <c r="EO122" s="113"/>
      <c r="EP122" s="113"/>
      <c r="EQ122" s="113"/>
      <c r="ER122" s="113"/>
      <c r="ES122" s="113"/>
      <c r="ET122" s="113"/>
      <c r="EU122" s="113"/>
      <c r="EV122" s="113"/>
    </row>
    <row r="123" spans="1:3430" ht="20.100000000000001" customHeight="1" x14ac:dyDescent="0.3">
      <c r="A123" s="269"/>
      <c r="B123" s="206" t="s">
        <v>132</v>
      </c>
      <c r="C123" s="227" t="s">
        <v>135</v>
      </c>
      <c r="D123" s="75">
        <v>0</v>
      </c>
      <c r="E123" s="76">
        <v>0</v>
      </c>
      <c r="F123" s="76">
        <v>0</v>
      </c>
      <c r="G123" s="76">
        <v>0</v>
      </c>
      <c r="H123" s="76">
        <v>0</v>
      </c>
      <c r="I123" s="76">
        <v>0</v>
      </c>
      <c r="J123" s="76">
        <v>0</v>
      </c>
      <c r="K123" s="76">
        <v>0</v>
      </c>
      <c r="L123" s="76">
        <v>0</v>
      </c>
      <c r="M123" s="76">
        <v>0</v>
      </c>
      <c r="N123" s="76">
        <v>0</v>
      </c>
      <c r="O123" s="76">
        <v>0</v>
      </c>
      <c r="P123" s="77">
        <v>0</v>
      </c>
      <c r="Q123" s="77">
        <v>0</v>
      </c>
      <c r="R123" s="77">
        <v>0</v>
      </c>
      <c r="S123" s="77">
        <v>0</v>
      </c>
      <c r="T123" s="77">
        <v>0</v>
      </c>
      <c r="U123" s="77">
        <v>0</v>
      </c>
      <c r="V123" s="77">
        <v>0</v>
      </c>
      <c r="W123" s="77">
        <v>0</v>
      </c>
      <c r="X123" s="77">
        <v>0</v>
      </c>
      <c r="Y123" s="77">
        <v>0</v>
      </c>
      <c r="Z123" s="78">
        <v>0</v>
      </c>
      <c r="AA123" s="78">
        <v>0</v>
      </c>
      <c r="AB123" s="78">
        <v>0</v>
      </c>
      <c r="AC123" s="78">
        <v>0</v>
      </c>
      <c r="AD123" s="78">
        <v>0</v>
      </c>
      <c r="AE123" s="78">
        <v>0</v>
      </c>
      <c r="AF123" s="78">
        <v>0</v>
      </c>
      <c r="AG123" s="78">
        <v>0</v>
      </c>
      <c r="AH123" s="78">
        <v>0</v>
      </c>
      <c r="AI123" s="78">
        <v>0</v>
      </c>
      <c r="AJ123" s="78">
        <v>0</v>
      </c>
      <c r="AK123" s="118">
        <v>0</v>
      </c>
      <c r="AL123" s="118">
        <v>0</v>
      </c>
      <c r="AM123" s="118">
        <v>0</v>
      </c>
      <c r="AN123" s="54">
        <v>0</v>
      </c>
      <c r="AO123" s="37">
        <v>0</v>
      </c>
      <c r="AP123" s="37">
        <v>0</v>
      </c>
      <c r="AQ123" s="37">
        <v>0</v>
      </c>
      <c r="AR123" s="37">
        <v>0</v>
      </c>
      <c r="AS123" s="37">
        <v>0</v>
      </c>
      <c r="AT123" s="37">
        <v>0</v>
      </c>
      <c r="AU123" s="37">
        <v>0</v>
      </c>
      <c r="AV123" s="37">
        <v>0</v>
      </c>
      <c r="AW123" s="37">
        <v>0</v>
      </c>
      <c r="AX123" s="37">
        <v>0</v>
      </c>
      <c r="AY123" s="37">
        <v>0</v>
      </c>
      <c r="AZ123" s="54">
        <v>0</v>
      </c>
      <c r="BA123" s="37">
        <v>0</v>
      </c>
      <c r="BB123" s="37">
        <v>0</v>
      </c>
      <c r="BC123" s="37">
        <v>0</v>
      </c>
      <c r="BD123" s="37">
        <v>0</v>
      </c>
      <c r="BE123" s="37">
        <v>0</v>
      </c>
      <c r="BF123" s="37">
        <v>0</v>
      </c>
      <c r="BG123" s="37">
        <v>0</v>
      </c>
      <c r="BH123" s="37">
        <v>0</v>
      </c>
      <c r="BI123" s="37">
        <v>0</v>
      </c>
      <c r="BJ123" s="37">
        <v>0</v>
      </c>
      <c r="BK123" s="37">
        <v>0</v>
      </c>
      <c r="BL123" s="197">
        <f t="shared" si="36"/>
        <v>0</v>
      </c>
      <c r="BM123" s="37">
        <v>0</v>
      </c>
      <c r="BN123" s="37">
        <v>0</v>
      </c>
      <c r="BO123" s="37">
        <v>0</v>
      </c>
      <c r="BP123" s="37">
        <v>0</v>
      </c>
      <c r="BQ123" s="37">
        <v>0</v>
      </c>
      <c r="BR123" s="37">
        <v>0</v>
      </c>
      <c r="BS123" s="37">
        <v>0</v>
      </c>
      <c r="BT123" s="37">
        <v>0</v>
      </c>
      <c r="BU123" s="37">
        <v>0</v>
      </c>
      <c r="BV123" s="37">
        <v>0</v>
      </c>
      <c r="BW123" s="37">
        <v>0</v>
      </c>
      <c r="BX123" s="37">
        <v>0</v>
      </c>
      <c r="BY123" s="214">
        <f t="shared" si="37"/>
        <v>0</v>
      </c>
      <c r="BZ123" s="54">
        <v>0</v>
      </c>
      <c r="CA123" s="37">
        <v>0</v>
      </c>
      <c r="CB123" s="37">
        <v>0</v>
      </c>
      <c r="CC123" s="37">
        <v>0</v>
      </c>
      <c r="CD123" s="37">
        <v>0</v>
      </c>
      <c r="CE123" s="37">
        <v>0</v>
      </c>
      <c r="CF123" s="37">
        <v>0</v>
      </c>
      <c r="CG123" s="37">
        <v>0</v>
      </c>
      <c r="CH123" s="37">
        <v>0</v>
      </c>
      <c r="CI123" s="37">
        <v>0</v>
      </c>
      <c r="CJ123" s="37">
        <v>0</v>
      </c>
      <c r="CK123" s="37">
        <v>0</v>
      </c>
      <c r="CL123" s="197">
        <f t="shared" si="38"/>
        <v>0</v>
      </c>
      <c r="CM123" s="37">
        <v>0</v>
      </c>
      <c r="CN123" s="37">
        <v>0</v>
      </c>
      <c r="CO123" s="37">
        <v>0</v>
      </c>
      <c r="CP123" s="37">
        <v>0</v>
      </c>
      <c r="CQ123" s="37">
        <v>0</v>
      </c>
      <c r="CR123" s="37">
        <v>0</v>
      </c>
      <c r="CS123" s="37">
        <v>0</v>
      </c>
      <c r="CT123" s="37">
        <v>0</v>
      </c>
      <c r="CU123" s="37">
        <v>0</v>
      </c>
      <c r="CV123" s="37">
        <v>0</v>
      </c>
      <c r="CW123" s="37">
        <v>0</v>
      </c>
      <c r="CX123" s="37">
        <v>0</v>
      </c>
      <c r="CY123" s="214">
        <f t="shared" si="39"/>
        <v>0</v>
      </c>
      <c r="CZ123" s="37">
        <v>0</v>
      </c>
      <c r="DA123" s="37">
        <v>1</v>
      </c>
      <c r="DB123" s="37">
        <v>0</v>
      </c>
      <c r="DC123" s="37">
        <v>0</v>
      </c>
      <c r="DD123" s="37">
        <v>0</v>
      </c>
      <c r="DE123" s="37">
        <v>0</v>
      </c>
      <c r="DF123" s="37">
        <v>0</v>
      </c>
      <c r="DG123" s="37">
        <v>0</v>
      </c>
      <c r="DH123" s="37">
        <v>0</v>
      </c>
      <c r="DI123" s="37">
        <v>0</v>
      </c>
      <c r="DJ123" s="37">
        <v>0</v>
      </c>
      <c r="DK123" s="37">
        <v>0</v>
      </c>
      <c r="DL123" s="214">
        <f t="shared" si="40"/>
        <v>1</v>
      </c>
      <c r="DM123" s="37">
        <v>0</v>
      </c>
      <c r="DN123" s="37">
        <v>0</v>
      </c>
      <c r="DO123" s="37">
        <v>0</v>
      </c>
      <c r="DP123" s="37">
        <v>0</v>
      </c>
      <c r="DQ123" s="37">
        <v>0</v>
      </c>
      <c r="DR123" s="37">
        <v>0</v>
      </c>
      <c r="DS123" s="37">
        <v>0</v>
      </c>
      <c r="DT123" s="37">
        <v>0</v>
      </c>
      <c r="DU123" s="37">
        <v>0</v>
      </c>
      <c r="DV123" s="37">
        <v>0</v>
      </c>
      <c r="DW123" s="37">
        <v>1</v>
      </c>
      <c r="DX123" s="37">
        <v>0</v>
      </c>
      <c r="DY123" s="54">
        <v>0</v>
      </c>
      <c r="DZ123" s="37">
        <v>0</v>
      </c>
      <c r="EA123" s="37"/>
      <c r="EC123" s="113" t="s">
        <v>265</v>
      </c>
      <c r="EE123" s="113"/>
      <c r="EF123" s="113"/>
      <c r="EG123" s="113"/>
      <c r="EH123" s="113"/>
      <c r="EI123" s="113"/>
      <c r="EJ123" s="113"/>
      <c r="EK123" s="113"/>
      <c r="EL123" s="113"/>
      <c r="EM123" s="113"/>
      <c r="EN123" s="113"/>
      <c r="EO123" s="113"/>
      <c r="EP123" s="113"/>
      <c r="EQ123" s="113"/>
      <c r="ER123" s="113"/>
      <c r="ES123" s="113"/>
      <c r="ET123" s="113"/>
      <c r="EU123" s="113"/>
      <c r="EV123" s="113"/>
    </row>
    <row r="124" spans="1:3430" ht="20.100000000000001" customHeight="1" x14ac:dyDescent="0.25">
      <c r="A124" s="269"/>
      <c r="B124" s="46" t="s">
        <v>26</v>
      </c>
      <c r="C124" s="53" t="s">
        <v>64</v>
      </c>
      <c r="D124" s="75">
        <v>0</v>
      </c>
      <c r="E124" s="76">
        <v>0</v>
      </c>
      <c r="F124" s="76">
        <v>0</v>
      </c>
      <c r="G124" s="76">
        <v>0</v>
      </c>
      <c r="H124" s="76">
        <v>0</v>
      </c>
      <c r="I124" s="76">
        <v>0</v>
      </c>
      <c r="J124" s="76">
        <v>0</v>
      </c>
      <c r="K124" s="76">
        <v>0</v>
      </c>
      <c r="L124" s="76">
        <v>0</v>
      </c>
      <c r="M124" s="76">
        <v>0</v>
      </c>
      <c r="N124" s="76">
        <v>0</v>
      </c>
      <c r="O124" s="76">
        <v>0</v>
      </c>
      <c r="P124" s="77">
        <v>0</v>
      </c>
      <c r="Q124" s="77">
        <v>0</v>
      </c>
      <c r="R124" s="77">
        <v>0</v>
      </c>
      <c r="S124" s="77">
        <v>0</v>
      </c>
      <c r="T124" s="77">
        <v>0</v>
      </c>
      <c r="U124" s="77">
        <v>0</v>
      </c>
      <c r="V124" s="77">
        <v>0</v>
      </c>
      <c r="W124" s="77">
        <v>0</v>
      </c>
      <c r="X124" s="77">
        <v>0</v>
      </c>
      <c r="Y124" s="77">
        <v>0</v>
      </c>
      <c r="Z124" s="78">
        <v>0</v>
      </c>
      <c r="AA124" s="78">
        <v>0</v>
      </c>
      <c r="AB124" s="78">
        <v>0</v>
      </c>
      <c r="AC124" s="78">
        <v>0</v>
      </c>
      <c r="AD124" s="78">
        <v>0</v>
      </c>
      <c r="AE124" s="78">
        <v>0</v>
      </c>
      <c r="AF124" s="78">
        <v>0</v>
      </c>
      <c r="AG124" s="78">
        <v>0</v>
      </c>
      <c r="AH124" s="78">
        <v>0</v>
      </c>
      <c r="AI124" s="78">
        <v>0</v>
      </c>
      <c r="AJ124" s="78">
        <v>0</v>
      </c>
      <c r="AK124" s="78">
        <v>0</v>
      </c>
      <c r="AL124" s="78">
        <v>0</v>
      </c>
      <c r="AM124" s="78">
        <v>0</v>
      </c>
      <c r="AN124" s="124">
        <v>0</v>
      </c>
      <c r="AO124" s="78">
        <v>0</v>
      </c>
      <c r="AP124" s="78">
        <v>0</v>
      </c>
      <c r="AQ124" s="78">
        <v>0</v>
      </c>
      <c r="AR124" s="78">
        <v>0</v>
      </c>
      <c r="AS124" s="78">
        <v>0</v>
      </c>
      <c r="AT124" s="78">
        <v>0</v>
      </c>
      <c r="AU124" s="78">
        <v>0</v>
      </c>
      <c r="AV124" s="78">
        <v>0</v>
      </c>
      <c r="AW124" s="78">
        <v>0</v>
      </c>
      <c r="AX124" s="78">
        <v>0</v>
      </c>
      <c r="AY124" s="78">
        <v>0</v>
      </c>
      <c r="AZ124" s="124">
        <v>0</v>
      </c>
      <c r="BA124" s="78">
        <v>0</v>
      </c>
      <c r="BB124" s="78">
        <v>0</v>
      </c>
      <c r="BC124" s="78">
        <v>0</v>
      </c>
      <c r="BD124" s="78">
        <v>0</v>
      </c>
      <c r="BE124" s="78">
        <v>0</v>
      </c>
      <c r="BF124" s="78">
        <v>0</v>
      </c>
      <c r="BG124" s="78">
        <v>0</v>
      </c>
      <c r="BH124" s="78">
        <v>0</v>
      </c>
      <c r="BI124" s="78">
        <v>0</v>
      </c>
      <c r="BJ124" s="78">
        <v>0</v>
      </c>
      <c r="BK124" s="78">
        <v>0</v>
      </c>
      <c r="BL124" s="197">
        <f t="shared" si="36"/>
        <v>0</v>
      </c>
      <c r="BM124" s="78">
        <v>0</v>
      </c>
      <c r="BN124" s="78">
        <v>0</v>
      </c>
      <c r="BO124" s="78">
        <v>0</v>
      </c>
      <c r="BP124" s="78">
        <v>0</v>
      </c>
      <c r="BQ124" s="78">
        <v>0</v>
      </c>
      <c r="BR124" s="78">
        <v>0</v>
      </c>
      <c r="BS124" s="78">
        <v>0</v>
      </c>
      <c r="BT124" s="78">
        <v>0</v>
      </c>
      <c r="BU124" s="78">
        <v>12</v>
      </c>
      <c r="BV124" s="78">
        <v>50</v>
      </c>
      <c r="BW124" s="78">
        <v>12</v>
      </c>
      <c r="BX124" s="78">
        <v>26</v>
      </c>
      <c r="BY124" s="214">
        <f t="shared" si="37"/>
        <v>100</v>
      </c>
      <c r="BZ124" s="124">
        <v>16</v>
      </c>
      <c r="CA124" s="78">
        <v>22</v>
      </c>
      <c r="CB124" s="78">
        <v>17</v>
      </c>
      <c r="CC124" s="78">
        <v>38</v>
      </c>
      <c r="CD124" s="78">
        <v>33</v>
      </c>
      <c r="CE124" s="78">
        <v>20</v>
      </c>
      <c r="CF124" s="78">
        <v>20</v>
      </c>
      <c r="CG124" s="78">
        <v>15</v>
      </c>
      <c r="CH124" s="78">
        <v>6</v>
      </c>
      <c r="CI124" s="78">
        <v>9</v>
      </c>
      <c r="CJ124" s="78">
        <v>16</v>
      </c>
      <c r="CK124" s="78">
        <v>23</v>
      </c>
      <c r="CL124" s="197">
        <f t="shared" si="38"/>
        <v>235</v>
      </c>
      <c r="CM124" s="78">
        <v>27</v>
      </c>
      <c r="CN124" s="78">
        <v>23</v>
      </c>
      <c r="CO124" s="78">
        <v>44</v>
      </c>
      <c r="CP124" s="78">
        <v>34</v>
      </c>
      <c r="CQ124" s="78">
        <v>35</v>
      </c>
      <c r="CR124" s="78">
        <v>28</v>
      </c>
      <c r="CS124" s="78">
        <v>32</v>
      </c>
      <c r="CT124" s="78">
        <v>48</v>
      </c>
      <c r="CU124" s="78">
        <v>45</v>
      </c>
      <c r="CV124" s="78">
        <v>71</v>
      </c>
      <c r="CW124" s="78">
        <v>53</v>
      </c>
      <c r="CX124" s="78">
        <v>53</v>
      </c>
      <c r="CY124" s="214">
        <f t="shared" si="39"/>
        <v>493</v>
      </c>
      <c r="CZ124" s="78">
        <v>18</v>
      </c>
      <c r="DA124" s="78">
        <v>37</v>
      </c>
      <c r="DB124" s="78">
        <v>44</v>
      </c>
      <c r="DC124" s="78">
        <v>55</v>
      </c>
      <c r="DD124" s="78">
        <v>42</v>
      </c>
      <c r="DE124" s="78">
        <v>27</v>
      </c>
      <c r="DF124" s="78">
        <v>41</v>
      </c>
      <c r="DG124" s="78">
        <v>25</v>
      </c>
      <c r="DH124" s="78">
        <v>33</v>
      </c>
      <c r="DI124" s="78">
        <v>65</v>
      </c>
      <c r="DJ124" s="78">
        <v>48</v>
      </c>
      <c r="DK124" s="78">
        <v>32</v>
      </c>
      <c r="DL124" s="214">
        <f t="shared" si="40"/>
        <v>467</v>
      </c>
      <c r="DM124" s="78">
        <v>25</v>
      </c>
      <c r="DN124" s="78">
        <v>29</v>
      </c>
      <c r="DO124" s="78">
        <v>25</v>
      </c>
      <c r="DP124" s="78">
        <v>37</v>
      </c>
      <c r="DQ124" s="78">
        <v>27</v>
      </c>
      <c r="DR124" s="78">
        <v>16</v>
      </c>
      <c r="DS124" s="78">
        <v>8</v>
      </c>
      <c r="DT124" s="78">
        <v>16</v>
      </c>
      <c r="DU124" s="78">
        <v>11</v>
      </c>
      <c r="DV124" s="78">
        <v>16</v>
      </c>
      <c r="DW124" s="78">
        <v>18</v>
      </c>
      <c r="DX124" s="78">
        <v>18</v>
      </c>
      <c r="DY124" s="124">
        <v>24</v>
      </c>
      <c r="DZ124" s="78">
        <v>4</v>
      </c>
      <c r="EA124" s="78"/>
      <c r="EC124" s="113" t="s">
        <v>265</v>
      </c>
      <c r="EE124" s="113"/>
      <c r="EF124" s="113"/>
      <c r="EG124" s="113"/>
      <c r="EH124" s="113"/>
      <c r="EI124" s="113"/>
      <c r="EJ124" s="113"/>
      <c r="EK124" s="113"/>
      <c r="EL124" s="113"/>
      <c r="EM124" s="113"/>
      <c r="EN124" s="113"/>
      <c r="EO124" s="113"/>
      <c r="EP124" s="113"/>
      <c r="EQ124" s="113"/>
      <c r="ER124" s="113"/>
      <c r="ES124" s="113"/>
      <c r="ET124" s="113"/>
      <c r="EU124" s="113"/>
      <c r="EV124" s="113"/>
    </row>
    <row r="125" spans="1:3430" ht="20.100000000000001" customHeight="1" x14ac:dyDescent="0.25">
      <c r="A125" s="269"/>
      <c r="B125" s="46" t="s">
        <v>80</v>
      </c>
      <c r="C125" s="53" t="s">
        <v>84</v>
      </c>
      <c r="D125" s="75">
        <v>0</v>
      </c>
      <c r="E125" s="76">
        <v>0</v>
      </c>
      <c r="F125" s="76">
        <v>0</v>
      </c>
      <c r="G125" s="76">
        <v>0</v>
      </c>
      <c r="H125" s="76">
        <v>0</v>
      </c>
      <c r="I125" s="76">
        <v>0</v>
      </c>
      <c r="J125" s="76">
        <v>0</v>
      </c>
      <c r="K125" s="76">
        <v>0</v>
      </c>
      <c r="L125" s="76">
        <v>0</v>
      </c>
      <c r="M125" s="76">
        <v>0</v>
      </c>
      <c r="N125" s="76">
        <v>0</v>
      </c>
      <c r="O125" s="76">
        <v>0</v>
      </c>
      <c r="P125" s="76">
        <v>0</v>
      </c>
      <c r="Q125" s="76">
        <v>0</v>
      </c>
      <c r="R125" s="76">
        <v>0</v>
      </c>
      <c r="S125" s="76">
        <v>0</v>
      </c>
      <c r="T125" s="76">
        <v>0</v>
      </c>
      <c r="U125" s="76">
        <v>0</v>
      </c>
      <c r="V125" s="76">
        <v>0</v>
      </c>
      <c r="W125" s="76">
        <v>0</v>
      </c>
      <c r="X125" s="76">
        <v>0</v>
      </c>
      <c r="Y125" s="76">
        <v>0</v>
      </c>
      <c r="Z125" s="76">
        <v>0</v>
      </c>
      <c r="AA125" s="76">
        <v>0</v>
      </c>
      <c r="AB125" s="76">
        <v>0</v>
      </c>
      <c r="AC125" s="76">
        <v>0</v>
      </c>
      <c r="AD125" s="76">
        <v>0</v>
      </c>
      <c r="AE125" s="76">
        <v>0</v>
      </c>
      <c r="AF125" s="76">
        <v>0</v>
      </c>
      <c r="AG125" s="76">
        <v>0</v>
      </c>
      <c r="AH125" s="76">
        <v>0</v>
      </c>
      <c r="AI125" s="76">
        <v>0</v>
      </c>
      <c r="AJ125" s="76">
        <v>0</v>
      </c>
      <c r="AK125" s="76">
        <v>0</v>
      </c>
      <c r="AL125" s="76">
        <v>0</v>
      </c>
      <c r="AM125" s="76">
        <v>0</v>
      </c>
      <c r="AN125" s="54">
        <v>0</v>
      </c>
      <c r="AO125" s="37">
        <v>0</v>
      </c>
      <c r="AP125" s="37">
        <v>0</v>
      </c>
      <c r="AQ125" s="37">
        <v>0</v>
      </c>
      <c r="AR125" s="37">
        <v>0</v>
      </c>
      <c r="AS125" s="37">
        <v>0</v>
      </c>
      <c r="AT125" s="37">
        <v>0</v>
      </c>
      <c r="AU125" s="37">
        <v>0</v>
      </c>
      <c r="AV125" s="37">
        <v>0</v>
      </c>
      <c r="AW125" s="37">
        <v>0</v>
      </c>
      <c r="AX125" s="37">
        <v>0</v>
      </c>
      <c r="AY125" s="37">
        <v>0</v>
      </c>
      <c r="AZ125" s="54">
        <v>0</v>
      </c>
      <c r="BA125" s="37">
        <v>0</v>
      </c>
      <c r="BB125" s="37">
        <v>0</v>
      </c>
      <c r="BC125" s="37">
        <v>0</v>
      </c>
      <c r="BD125" s="37">
        <v>0</v>
      </c>
      <c r="BE125" s="37">
        <v>0</v>
      </c>
      <c r="BF125" s="37">
        <v>0</v>
      </c>
      <c r="BG125" s="37">
        <v>0</v>
      </c>
      <c r="BH125" s="37">
        <v>0</v>
      </c>
      <c r="BI125" s="37">
        <v>0</v>
      </c>
      <c r="BJ125" s="37">
        <v>0</v>
      </c>
      <c r="BK125" s="37">
        <v>0</v>
      </c>
      <c r="BL125" s="197">
        <f t="shared" si="36"/>
        <v>0</v>
      </c>
      <c r="BM125" s="37">
        <v>0</v>
      </c>
      <c r="BN125" s="37">
        <v>0</v>
      </c>
      <c r="BO125" s="37">
        <v>0</v>
      </c>
      <c r="BP125" s="37">
        <v>0</v>
      </c>
      <c r="BQ125" s="37">
        <v>0</v>
      </c>
      <c r="BR125" s="37">
        <v>0</v>
      </c>
      <c r="BS125" s="37">
        <v>0</v>
      </c>
      <c r="BT125" s="37">
        <v>0</v>
      </c>
      <c r="BU125" s="37">
        <v>0</v>
      </c>
      <c r="BV125" s="37">
        <v>0</v>
      </c>
      <c r="BW125" s="37">
        <v>0</v>
      </c>
      <c r="BX125" s="37">
        <v>234</v>
      </c>
      <c r="BY125" s="214">
        <f t="shared" si="37"/>
        <v>234</v>
      </c>
      <c r="BZ125" s="54">
        <v>225</v>
      </c>
      <c r="CA125" s="37">
        <v>205</v>
      </c>
      <c r="CB125" s="37">
        <v>265</v>
      </c>
      <c r="CC125" s="37">
        <v>245</v>
      </c>
      <c r="CD125" s="37">
        <v>225</v>
      </c>
      <c r="CE125" s="37">
        <v>256</v>
      </c>
      <c r="CF125" s="37">
        <v>247</v>
      </c>
      <c r="CG125" s="37">
        <v>242</v>
      </c>
      <c r="CH125" s="37">
        <v>261</v>
      </c>
      <c r="CI125" s="37">
        <v>268</v>
      </c>
      <c r="CJ125" s="37">
        <v>244</v>
      </c>
      <c r="CK125" s="37">
        <v>272</v>
      </c>
      <c r="CL125" s="197">
        <f t="shared" si="38"/>
        <v>2955</v>
      </c>
      <c r="CM125" s="37">
        <v>240</v>
      </c>
      <c r="CN125" s="37">
        <v>239</v>
      </c>
      <c r="CO125" s="37">
        <v>255</v>
      </c>
      <c r="CP125" s="37">
        <v>240</v>
      </c>
      <c r="CQ125" s="37">
        <v>244</v>
      </c>
      <c r="CR125" s="37">
        <v>250</v>
      </c>
      <c r="CS125" s="37">
        <v>242</v>
      </c>
      <c r="CT125" s="37">
        <v>266</v>
      </c>
      <c r="CU125" s="37">
        <v>264</v>
      </c>
      <c r="CV125" s="37">
        <v>239</v>
      </c>
      <c r="CW125" s="37">
        <v>241</v>
      </c>
      <c r="CX125" s="37">
        <v>256</v>
      </c>
      <c r="CY125" s="214">
        <f t="shared" si="39"/>
        <v>2976</v>
      </c>
      <c r="CZ125" s="37">
        <v>243</v>
      </c>
      <c r="DA125" s="37">
        <v>198</v>
      </c>
      <c r="DB125" s="37">
        <v>276</v>
      </c>
      <c r="DC125" s="37">
        <v>228</v>
      </c>
      <c r="DD125" s="37">
        <v>268</v>
      </c>
      <c r="DE125" s="37">
        <v>273</v>
      </c>
      <c r="DF125" s="37">
        <v>247</v>
      </c>
      <c r="DG125" s="37">
        <v>291</v>
      </c>
      <c r="DH125" s="37">
        <v>275</v>
      </c>
      <c r="DI125" s="37">
        <v>302</v>
      </c>
      <c r="DJ125" s="37">
        <v>287</v>
      </c>
      <c r="DK125" s="37">
        <v>281</v>
      </c>
      <c r="DL125" s="214">
        <f t="shared" si="40"/>
        <v>3169</v>
      </c>
      <c r="DM125" s="37">
        <v>278</v>
      </c>
      <c r="DN125" s="37">
        <v>245</v>
      </c>
      <c r="DO125" s="37">
        <v>265</v>
      </c>
      <c r="DP125" s="37">
        <v>279</v>
      </c>
      <c r="DQ125" s="37">
        <v>281</v>
      </c>
      <c r="DR125" s="37">
        <v>278</v>
      </c>
      <c r="DS125" s="37">
        <v>286</v>
      </c>
      <c r="DT125" s="37">
        <v>299</v>
      </c>
      <c r="DU125" s="37">
        <v>254</v>
      </c>
      <c r="DV125" s="37">
        <v>293</v>
      </c>
      <c r="DW125" s="37">
        <v>275</v>
      </c>
      <c r="DX125" s="37">
        <v>278</v>
      </c>
      <c r="DY125" s="54">
        <v>280</v>
      </c>
      <c r="DZ125" s="37">
        <v>257</v>
      </c>
      <c r="EA125" s="37"/>
      <c r="EC125" s="113" t="s">
        <v>265</v>
      </c>
      <c r="EE125" s="113"/>
      <c r="EF125" s="113"/>
      <c r="EG125" s="113"/>
      <c r="EH125" s="113"/>
      <c r="EI125" s="113"/>
      <c r="EJ125" s="113"/>
      <c r="EK125" s="113"/>
      <c r="EL125" s="113"/>
      <c r="EM125" s="113"/>
      <c r="EN125" s="113"/>
      <c r="EO125" s="113"/>
      <c r="EP125" s="113"/>
      <c r="EQ125" s="113"/>
      <c r="ER125" s="113"/>
      <c r="ES125" s="113"/>
      <c r="ET125" s="113"/>
      <c r="EU125" s="113"/>
      <c r="EV125" s="113"/>
    </row>
    <row r="126" spans="1:3430" ht="20.100000000000001" customHeight="1" x14ac:dyDescent="0.25">
      <c r="A126" s="269"/>
      <c r="B126" s="46" t="s">
        <v>78</v>
      </c>
      <c r="C126" s="53" t="s">
        <v>83</v>
      </c>
      <c r="D126" s="75">
        <v>0</v>
      </c>
      <c r="E126" s="76">
        <v>0</v>
      </c>
      <c r="F126" s="76">
        <v>0</v>
      </c>
      <c r="G126" s="76">
        <v>0</v>
      </c>
      <c r="H126" s="76">
        <v>0</v>
      </c>
      <c r="I126" s="76">
        <v>0</v>
      </c>
      <c r="J126" s="76">
        <v>0</v>
      </c>
      <c r="K126" s="76">
        <v>0</v>
      </c>
      <c r="L126" s="76">
        <v>0</v>
      </c>
      <c r="M126" s="76">
        <v>0</v>
      </c>
      <c r="N126" s="76">
        <v>0</v>
      </c>
      <c r="O126" s="76">
        <v>0</v>
      </c>
      <c r="P126" s="76">
        <v>0</v>
      </c>
      <c r="Q126" s="76">
        <v>0</v>
      </c>
      <c r="R126" s="76">
        <v>0</v>
      </c>
      <c r="S126" s="76">
        <v>0</v>
      </c>
      <c r="T126" s="76">
        <v>0</v>
      </c>
      <c r="U126" s="76">
        <v>0</v>
      </c>
      <c r="V126" s="76">
        <v>0</v>
      </c>
      <c r="W126" s="76">
        <v>0</v>
      </c>
      <c r="X126" s="76">
        <v>0</v>
      </c>
      <c r="Y126" s="76">
        <v>0</v>
      </c>
      <c r="Z126" s="76">
        <v>0</v>
      </c>
      <c r="AA126" s="76">
        <v>0</v>
      </c>
      <c r="AB126" s="76">
        <v>0</v>
      </c>
      <c r="AC126" s="76">
        <v>0</v>
      </c>
      <c r="AD126" s="76">
        <v>0</v>
      </c>
      <c r="AE126" s="76">
        <v>0</v>
      </c>
      <c r="AF126" s="76">
        <v>0</v>
      </c>
      <c r="AG126" s="76">
        <v>0</v>
      </c>
      <c r="AH126" s="76">
        <v>0</v>
      </c>
      <c r="AI126" s="76">
        <v>0</v>
      </c>
      <c r="AJ126" s="76">
        <v>0</v>
      </c>
      <c r="AK126" s="76">
        <v>0</v>
      </c>
      <c r="AL126" s="76">
        <v>0</v>
      </c>
      <c r="AM126" s="76">
        <v>0</v>
      </c>
      <c r="AN126" s="54">
        <v>0</v>
      </c>
      <c r="AO126" s="37">
        <v>0</v>
      </c>
      <c r="AP126" s="37">
        <v>0</v>
      </c>
      <c r="AQ126" s="37">
        <v>0</v>
      </c>
      <c r="AR126" s="37">
        <v>0</v>
      </c>
      <c r="AS126" s="37">
        <v>0</v>
      </c>
      <c r="AT126" s="37">
        <v>0</v>
      </c>
      <c r="AU126" s="37">
        <v>0</v>
      </c>
      <c r="AV126" s="37">
        <v>0</v>
      </c>
      <c r="AW126" s="37">
        <v>0</v>
      </c>
      <c r="AX126" s="37">
        <v>0</v>
      </c>
      <c r="AY126" s="37">
        <v>0</v>
      </c>
      <c r="AZ126" s="54">
        <v>0</v>
      </c>
      <c r="BA126" s="37">
        <v>0</v>
      </c>
      <c r="BB126" s="37">
        <v>0</v>
      </c>
      <c r="BC126" s="37">
        <v>0</v>
      </c>
      <c r="BD126" s="37">
        <v>0</v>
      </c>
      <c r="BE126" s="37">
        <v>0</v>
      </c>
      <c r="BF126" s="37">
        <v>0</v>
      </c>
      <c r="BG126" s="37">
        <v>0</v>
      </c>
      <c r="BH126" s="37">
        <v>0</v>
      </c>
      <c r="BI126" s="37">
        <v>0</v>
      </c>
      <c r="BJ126" s="37">
        <v>0</v>
      </c>
      <c r="BK126" s="37">
        <v>0</v>
      </c>
      <c r="BL126" s="197">
        <f t="shared" si="36"/>
        <v>0</v>
      </c>
      <c r="BM126" s="37">
        <v>0</v>
      </c>
      <c r="BN126" s="37">
        <v>0</v>
      </c>
      <c r="BO126" s="37">
        <v>0</v>
      </c>
      <c r="BP126" s="37">
        <v>0</v>
      </c>
      <c r="BQ126" s="37">
        <v>0</v>
      </c>
      <c r="BR126" s="37">
        <v>0</v>
      </c>
      <c r="BS126" s="37">
        <v>0</v>
      </c>
      <c r="BT126" s="37">
        <v>0</v>
      </c>
      <c r="BU126" s="37">
        <v>0</v>
      </c>
      <c r="BV126" s="37">
        <v>0</v>
      </c>
      <c r="BW126" s="37">
        <v>0</v>
      </c>
      <c r="BX126" s="37">
        <v>161</v>
      </c>
      <c r="BY126" s="214">
        <f t="shared" si="37"/>
        <v>161</v>
      </c>
      <c r="BZ126" s="54">
        <v>155</v>
      </c>
      <c r="CA126" s="37">
        <v>127</v>
      </c>
      <c r="CB126" s="37">
        <v>178</v>
      </c>
      <c r="CC126" s="37">
        <v>148</v>
      </c>
      <c r="CD126" s="37">
        <v>149</v>
      </c>
      <c r="CE126" s="37">
        <v>160</v>
      </c>
      <c r="CF126" s="37">
        <v>160</v>
      </c>
      <c r="CG126" s="37">
        <v>150</v>
      </c>
      <c r="CH126" s="37">
        <v>161</v>
      </c>
      <c r="CI126" s="37">
        <v>163</v>
      </c>
      <c r="CJ126" s="37">
        <v>121</v>
      </c>
      <c r="CK126" s="37">
        <v>135</v>
      </c>
      <c r="CL126" s="197">
        <f t="shared" si="38"/>
        <v>1807</v>
      </c>
      <c r="CM126" s="37">
        <v>130</v>
      </c>
      <c r="CN126" s="37">
        <v>114</v>
      </c>
      <c r="CO126" s="37">
        <v>144</v>
      </c>
      <c r="CP126" s="37">
        <v>142</v>
      </c>
      <c r="CQ126" s="37">
        <v>116</v>
      </c>
      <c r="CR126" s="37">
        <v>114</v>
      </c>
      <c r="CS126" s="37">
        <v>120</v>
      </c>
      <c r="CT126" s="37">
        <v>114</v>
      </c>
      <c r="CU126" s="37">
        <v>119</v>
      </c>
      <c r="CV126" s="37">
        <v>114</v>
      </c>
      <c r="CW126" s="37">
        <v>117</v>
      </c>
      <c r="CX126" s="37">
        <v>138</v>
      </c>
      <c r="CY126" s="214">
        <f t="shared" si="39"/>
        <v>1482</v>
      </c>
      <c r="CZ126" s="37">
        <v>144</v>
      </c>
      <c r="DA126" s="37">
        <v>103</v>
      </c>
      <c r="DB126" s="37">
        <v>142</v>
      </c>
      <c r="DC126" s="37">
        <v>124</v>
      </c>
      <c r="DD126" s="37">
        <v>163</v>
      </c>
      <c r="DE126" s="37">
        <v>145</v>
      </c>
      <c r="DF126" s="37">
        <v>134</v>
      </c>
      <c r="DG126" s="37">
        <v>186</v>
      </c>
      <c r="DH126" s="37">
        <v>159</v>
      </c>
      <c r="DI126" s="37">
        <v>161</v>
      </c>
      <c r="DJ126" s="37">
        <v>153</v>
      </c>
      <c r="DK126" s="37">
        <v>150</v>
      </c>
      <c r="DL126" s="214">
        <f t="shared" si="40"/>
        <v>1764</v>
      </c>
      <c r="DM126" s="37">
        <v>165</v>
      </c>
      <c r="DN126" s="37">
        <v>128</v>
      </c>
      <c r="DO126" s="37">
        <v>143</v>
      </c>
      <c r="DP126" s="37">
        <v>151</v>
      </c>
      <c r="DQ126" s="37">
        <v>145</v>
      </c>
      <c r="DR126" s="37">
        <v>136</v>
      </c>
      <c r="DS126" s="37">
        <v>144</v>
      </c>
      <c r="DT126" s="37">
        <v>142</v>
      </c>
      <c r="DU126" s="37">
        <v>138</v>
      </c>
      <c r="DV126" s="37">
        <v>154</v>
      </c>
      <c r="DW126" s="37">
        <v>135</v>
      </c>
      <c r="DX126" s="37">
        <v>144</v>
      </c>
      <c r="DY126" s="54">
        <v>151</v>
      </c>
      <c r="DZ126" s="37">
        <v>128</v>
      </c>
      <c r="EA126" s="37"/>
      <c r="EC126" s="113" t="s">
        <v>265</v>
      </c>
      <c r="EE126" s="113"/>
      <c r="EF126" s="113"/>
      <c r="EG126" s="113"/>
      <c r="EH126" s="113"/>
      <c r="EI126" s="113"/>
      <c r="EJ126" s="113"/>
      <c r="EK126" s="113"/>
      <c r="EL126" s="113"/>
      <c r="EM126" s="113"/>
      <c r="EN126" s="113"/>
      <c r="EO126" s="113"/>
      <c r="EP126" s="113"/>
      <c r="EQ126" s="113"/>
      <c r="ER126" s="113"/>
      <c r="ES126" s="113"/>
      <c r="ET126" s="113"/>
      <c r="EU126" s="113"/>
      <c r="EV126" s="113"/>
    </row>
    <row r="127" spans="1:3430" ht="20.100000000000001" customHeight="1" x14ac:dyDescent="0.25">
      <c r="A127" s="269"/>
      <c r="B127" s="46" t="s">
        <v>81</v>
      </c>
      <c r="C127" s="53" t="s">
        <v>85</v>
      </c>
      <c r="D127" s="75">
        <v>0</v>
      </c>
      <c r="E127" s="76">
        <v>0</v>
      </c>
      <c r="F127" s="76">
        <v>0</v>
      </c>
      <c r="G127" s="76">
        <v>0</v>
      </c>
      <c r="H127" s="76">
        <v>0</v>
      </c>
      <c r="I127" s="76">
        <v>0</v>
      </c>
      <c r="J127" s="76">
        <v>0</v>
      </c>
      <c r="K127" s="76">
        <v>0</v>
      </c>
      <c r="L127" s="76">
        <v>0</v>
      </c>
      <c r="M127" s="76">
        <v>0</v>
      </c>
      <c r="N127" s="76">
        <v>0</v>
      </c>
      <c r="O127" s="76">
        <v>0</v>
      </c>
      <c r="P127" s="76">
        <v>0</v>
      </c>
      <c r="Q127" s="76">
        <v>0</v>
      </c>
      <c r="R127" s="76">
        <v>0</v>
      </c>
      <c r="S127" s="76">
        <v>0</v>
      </c>
      <c r="T127" s="76">
        <v>0</v>
      </c>
      <c r="U127" s="76">
        <v>0</v>
      </c>
      <c r="V127" s="76">
        <v>0</v>
      </c>
      <c r="W127" s="76">
        <v>0</v>
      </c>
      <c r="X127" s="76">
        <v>0</v>
      </c>
      <c r="Y127" s="76">
        <v>0</v>
      </c>
      <c r="Z127" s="76">
        <v>0</v>
      </c>
      <c r="AA127" s="76">
        <v>0</v>
      </c>
      <c r="AB127" s="76">
        <v>0</v>
      </c>
      <c r="AC127" s="76">
        <v>0</v>
      </c>
      <c r="AD127" s="76">
        <v>0</v>
      </c>
      <c r="AE127" s="76">
        <v>0</v>
      </c>
      <c r="AF127" s="76">
        <v>0</v>
      </c>
      <c r="AG127" s="76">
        <v>0</v>
      </c>
      <c r="AH127" s="76">
        <v>0</v>
      </c>
      <c r="AI127" s="76">
        <v>0</v>
      </c>
      <c r="AJ127" s="76">
        <v>0</v>
      </c>
      <c r="AK127" s="76">
        <v>0</v>
      </c>
      <c r="AL127" s="76">
        <v>0</v>
      </c>
      <c r="AM127" s="76">
        <v>0</v>
      </c>
      <c r="AN127" s="54">
        <v>0</v>
      </c>
      <c r="AO127" s="37">
        <v>0</v>
      </c>
      <c r="AP127" s="37">
        <v>0</v>
      </c>
      <c r="AQ127" s="37">
        <v>0</v>
      </c>
      <c r="AR127" s="37">
        <v>0</v>
      </c>
      <c r="AS127" s="37">
        <v>0</v>
      </c>
      <c r="AT127" s="37">
        <v>0</v>
      </c>
      <c r="AU127" s="37">
        <v>0</v>
      </c>
      <c r="AV127" s="37">
        <v>0</v>
      </c>
      <c r="AW127" s="37">
        <v>0</v>
      </c>
      <c r="AX127" s="37">
        <v>0</v>
      </c>
      <c r="AY127" s="37">
        <v>0</v>
      </c>
      <c r="AZ127" s="54">
        <v>0</v>
      </c>
      <c r="BA127" s="37">
        <v>0</v>
      </c>
      <c r="BB127" s="37">
        <v>0</v>
      </c>
      <c r="BC127" s="37">
        <v>0</v>
      </c>
      <c r="BD127" s="37">
        <v>0</v>
      </c>
      <c r="BE127" s="37">
        <v>0</v>
      </c>
      <c r="BF127" s="37">
        <v>0</v>
      </c>
      <c r="BG127" s="37">
        <v>0</v>
      </c>
      <c r="BH127" s="37">
        <v>0</v>
      </c>
      <c r="BI127" s="37">
        <v>0</v>
      </c>
      <c r="BJ127" s="37">
        <v>0</v>
      </c>
      <c r="BK127" s="37">
        <v>0</v>
      </c>
      <c r="BL127" s="197">
        <f t="shared" si="36"/>
        <v>0</v>
      </c>
      <c r="BM127" s="37">
        <v>0</v>
      </c>
      <c r="BN127" s="37">
        <v>0</v>
      </c>
      <c r="BO127" s="37">
        <v>0</v>
      </c>
      <c r="BP127" s="37">
        <v>0</v>
      </c>
      <c r="BQ127" s="37">
        <v>0</v>
      </c>
      <c r="BR127" s="37">
        <v>0</v>
      </c>
      <c r="BS127" s="37">
        <v>0</v>
      </c>
      <c r="BT127" s="37">
        <v>0</v>
      </c>
      <c r="BU127" s="37">
        <v>0</v>
      </c>
      <c r="BV127" s="37">
        <v>0</v>
      </c>
      <c r="BW127" s="37">
        <v>0</v>
      </c>
      <c r="BX127" s="37">
        <v>57</v>
      </c>
      <c r="BY127" s="214">
        <f t="shared" si="37"/>
        <v>57</v>
      </c>
      <c r="BZ127" s="54">
        <v>41</v>
      </c>
      <c r="CA127" s="37">
        <v>27</v>
      </c>
      <c r="CB127" s="37">
        <v>17</v>
      </c>
      <c r="CC127" s="37">
        <v>23</v>
      </c>
      <c r="CD127" s="37">
        <v>9</v>
      </c>
      <c r="CE127" s="37">
        <v>9</v>
      </c>
      <c r="CF127" s="37">
        <v>7</v>
      </c>
      <c r="CG127" s="37">
        <v>10</v>
      </c>
      <c r="CH127" s="37">
        <v>6</v>
      </c>
      <c r="CI127" s="37">
        <v>6</v>
      </c>
      <c r="CJ127" s="37">
        <v>11</v>
      </c>
      <c r="CK127" s="37">
        <v>19</v>
      </c>
      <c r="CL127" s="197">
        <f t="shared" si="38"/>
        <v>185</v>
      </c>
      <c r="CM127" s="37">
        <v>20</v>
      </c>
      <c r="CN127" s="37">
        <v>20</v>
      </c>
      <c r="CO127" s="37">
        <v>21</v>
      </c>
      <c r="CP127" s="37">
        <v>17</v>
      </c>
      <c r="CQ127" s="37">
        <v>20</v>
      </c>
      <c r="CR127" s="37">
        <v>16</v>
      </c>
      <c r="CS127" s="37">
        <v>18</v>
      </c>
      <c r="CT127" s="37">
        <v>19</v>
      </c>
      <c r="CU127" s="37">
        <v>13</v>
      </c>
      <c r="CV127" s="37">
        <v>19</v>
      </c>
      <c r="CW127" s="37">
        <v>12</v>
      </c>
      <c r="CX127" s="37">
        <v>14</v>
      </c>
      <c r="CY127" s="214">
        <f t="shared" si="39"/>
        <v>209</v>
      </c>
      <c r="CZ127" s="37">
        <v>16</v>
      </c>
      <c r="DA127" s="37">
        <v>11</v>
      </c>
      <c r="DB127" s="37">
        <v>20</v>
      </c>
      <c r="DC127" s="37">
        <v>11</v>
      </c>
      <c r="DD127" s="37">
        <v>20</v>
      </c>
      <c r="DE127" s="37">
        <v>16</v>
      </c>
      <c r="DF127" s="37">
        <v>15</v>
      </c>
      <c r="DG127" s="37">
        <v>12</v>
      </c>
      <c r="DH127" s="37">
        <v>11</v>
      </c>
      <c r="DI127" s="37">
        <v>10</v>
      </c>
      <c r="DJ127" s="37">
        <v>11</v>
      </c>
      <c r="DK127" s="37">
        <v>17</v>
      </c>
      <c r="DL127" s="214">
        <f t="shared" si="40"/>
        <v>170</v>
      </c>
      <c r="DM127" s="37">
        <v>16</v>
      </c>
      <c r="DN127" s="37">
        <v>13</v>
      </c>
      <c r="DO127" s="37">
        <v>19</v>
      </c>
      <c r="DP127" s="37">
        <v>17</v>
      </c>
      <c r="DQ127" s="37">
        <v>15</v>
      </c>
      <c r="DR127" s="37">
        <v>14</v>
      </c>
      <c r="DS127" s="37">
        <v>17</v>
      </c>
      <c r="DT127" s="37">
        <v>18</v>
      </c>
      <c r="DU127" s="37">
        <v>24</v>
      </c>
      <c r="DV127" s="37">
        <v>28</v>
      </c>
      <c r="DW127" s="37">
        <v>22</v>
      </c>
      <c r="DX127" s="37">
        <v>27</v>
      </c>
      <c r="DY127" s="54">
        <v>25</v>
      </c>
      <c r="DZ127" s="37">
        <v>23</v>
      </c>
      <c r="EA127" s="37"/>
      <c r="EC127" s="113" t="s">
        <v>265</v>
      </c>
      <c r="EE127" s="113"/>
      <c r="EF127" s="113"/>
      <c r="EG127" s="113"/>
      <c r="EH127" s="113"/>
      <c r="EI127" s="113"/>
      <c r="EJ127" s="113"/>
      <c r="EK127" s="113"/>
      <c r="EL127" s="113"/>
      <c r="EM127" s="113"/>
      <c r="EN127" s="113"/>
      <c r="EO127" s="113"/>
      <c r="EP127" s="113"/>
      <c r="EQ127" s="113"/>
      <c r="ER127" s="113"/>
      <c r="ES127" s="113"/>
      <c r="ET127" s="113"/>
      <c r="EU127" s="113"/>
      <c r="EV127" s="113"/>
    </row>
    <row r="128" spans="1:3430" ht="20.100000000000001" customHeight="1" x14ac:dyDescent="0.25">
      <c r="A128" s="269"/>
      <c r="B128" s="46" t="s">
        <v>63</v>
      </c>
      <c r="C128" s="53" t="s">
        <v>65</v>
      </c>
      <c r="D128" s="75">
        <v>0</v>
      </c>
      <c r="E128" s="76">
        <v>0</v>
      </c>
      <c r="F128" s="76">
        <v>0</v>
      </c>
      <c r="G128" s="76">
        <v>0</v>
      </c>
      <c r="H128" s="76">
        <v>0</v>
      </c>
      <c r="I128" s="76">
        <v>0</v>
      </c>
      <c r="J128" s="76">
        <v>0</v>
      </c>
      <c r="K128" s="76">
        <v>0</v>
      </c>
      <c r="L128" s="76">
        <v>0</v>
      </c>
      <c r="M128" s="76">
        <v>0</v>
      </c>
      <c r="N128" s="76">
        <v>0</v>
      </c>
      <c r="O128" s="76">
        <v>0</v>
      </c>
      <c r="P128" s="77">
        <v>0</v>
      </c>
      <c r="Q128" s="77">
        <v>0</v>
      </c>
      <c r="R128" s="77">
        <v>0</v>
      </c>
      <c r="S128" s="77">
        <v>0</v>
      </c>
      <c r="T128" s="77">
        <v>0</v>
      </c>
      <c r="U128" s="77">
        <v>0</v>
      </c>
      <c r="V128" s="77">
        <v>0</v>
      </c>
      <c r="W128" s="77">
        <v>0</v>
      </c>
      <c r="X128" s="77">
        <v>0</v>
      </c>
      <c r="Y128" s="77">
        <v>0</v>
      </c>
      <c r="Z128" s="78">
        <v>0</v>
      </c>
      <c r="AA128" s="78">
        <v>0</v>
      </c>
      <c r="AB128" s="78">
        <v>0</v>
      </c>
      <c r="AC128" s="78">
        <v>0</v>
      </c>
      <c r="AD128" s="78">
        <v>0</v>
      </c>
      <c r="AE128" s="78">
        <v>0</v>
      </c>
      <c r="AF128" s="78">
        <v>0</v>
      </c>
      <c r="AG128" s="78">
        <v>0</v>
      </c>
      <c r="AH128" s="78">
        <v>0</v>
      </c>
      <c r="AI128" s="78">
        <v>0</v>
      </c>
      <c r="AJ128" s="78">
        <v>0</v>
      </c>
      <c r="AK128" s="78">
        <v>0</v>
      </c>
      <c r="AL128" s="78">
        <v>0</v>
      </c>
      <c r="AM128" s="78">
        <v>0</v>
      </c>
      <c r="AN128" s="124">
        <v>0</v>
      </c>
      <c r="AO128" s="78">
        <v>0</v>
      </c>
      <c r="AP128" s="78">
        <v>0</v>
      </c>
      <c r="AQ128" s="78">
        <v>0</v>
      </c>
      <c r="AR128" s="78">
        <v>0</v>
      </c>
      <c r="AS128" s="78">
        <v>0</v>
      </c>
      <c r="AT128" s="78">
        <v>0</v>
      </c>
      <c r="AU128" s="78">
        <v>0</v>
      </c>
      <c r="AV128" s="78">
        <v>0</v>
      </c>
      <c r="AW128" s="78">
        <v>0</v>
      </c>
      <c r="AX128" s="78">
        <v>0</v>
      </c>
      <c r="AY128" s="78">
        <v>0</v>
      </c>
      <c r="AZ128" s="124">
        <v>0</v>
      </c>
      <c r="BA128" s="78">
        <v>0</v>
      </c>
      <c r="BB128" s="78">
        <v>0</v>
      </c>
      <c r="BC128" s="78">
        <v>0</v>
      </c>
      <c r="BD128" s="78">
        <v>0</v>
      </c>
      <c r="BE128" s="78">
        <v>0</v>
      </c>
      <c r="BF128" s="78">
        <v>0</v>
      </c>
      <c r="BG128" s="78">
        <v>0</v>
      </c>
      <c r="BH128" s="78">
        <v>0</v>
      </c>
      <c r="BI128" s="78">
        <v>0</v>
      </c>
      <c r="BJ128" s="78">
        <v>0</v>
      </c>
      <c r="BK128" s="78">
        <v>0</v>
      </c>
      <c r="BL128" s="197">
        <f t="shared" si="36"/>
        <v>0</v>
      </c>
      <c r="BM128" s="78">
        <v>0</v>
      </c>
      <c r="BN128" s="78">
        <v>0</v>
      </c>
      <c r="BO128" s="78">
        <v>0</v>
      </c>
      <c r="BP128" s="78">
        <v>0</v>
      </c>
      <c r="BQ128" s="78">
        <v>0</v>
      </c>
      <c r="BR128" s="78">
        <v>0</v>
      </c>
      <c r="BS128" s="78">
        <v>0</v>
      </c>
      <c r="BT128" s="78">
        <v>0</v>
      </c>
      <c r="BU128" s="78">
        <v>0</v>
      </c>
      <c r="BV128" s="78">
        <v>0</v>
      </c>
      <c r="BW128" s="78">
        <v>0</v>
      </c>
      <c r="BX128" s="78">
        <v>0</v>
      </c>
      <c r="BY128" s="214">
        <f t="shared" si="37"/>
        <v>0</v>
      </c>
      <c r="BZ128" s="124">
        <v>0</v>
      </c>
      <c r="CA128" s="78">
        <v>0</v>
      </c>
      <c r="CB128" s="78">
        <v>0</v>
      </c>
      <c r="CC128" s="78">
        <v>0</v>
      </c>
      <c r="CD128" s="78">
        <v>0</v>
      </c>
      <c r="CE128" s="78">
        <v>0</v>
      </c>
      <c r="CF128" s="78">
        <v>0</v>
      </c>
      <c r="CG128" s="78">
        <v>0</v>
      </c>
      <c r="CH128" s="78">
        <v>0</v>
      </c>
      <c r="CI128" s="78">
        <v>0</v>
      </c>
      <c r="CJ128" s="78">
        <v>0</v>
      </c>
      <c r="CK128" s="78">
        <v>0</v>
      </c>
      <c r="CL128" s="197">
        <f t="shared" si="38"/>
        <v>0</v>
      </c>
      <c r="CM128" s="78">
        <v>0</v>
      </c>
      <c r="CN128" s="78">
        <v>0</v>
      </c>
      <c r="CO128" s="78">
        <v>0</v>
      </c>
      <c r="CP128" s="78">
        <v>0</v>
      </c>
      <c r="CQ128" s="78">
        <v>0</v>
      </c>
      <c r="CR128" s="78">
        <v>0</v>
      </c>
      <c r="CS128" s="78">
        <v>0</v>
      </c>
      <c r="CT128" s="78">
        <v>0</v>
      </c>
      <c r="CU128" s="78">
        <v>0</v>
      </c>
      <c r="CV128" s="78">
        <v>0</v>
      </c>
      <c r="CW128" s="78">
        <v>0</v>
      </c>
      <c r="CX128" s="78">
        <v>0</v>
      </c>
      <c r="CY128" s="214">
        <f t="shared" si="39"/>
        <v>0</v>
      </c>
      <c r="CZ128" s="78">
        <v>0</v>
      </c>
      <c r="DA128" s="78">
        <v>0</v>
      </c>
      <c r="DB128" s="78">
        <v>0</v>
      </c>
      <c r="DC128" s="78">
        <v>0</v>
      </c>
      <c r="DD128" s="78">
        <v>0</v>
      </c>
      <c r="DE128" s="78">
        <v>0</v>
      </c>
      <c r="DF128" s="78">
        <v>0</v>
      </c>
      <c r="DG128" s="78">
        <v>0</v>
      </c>
      <c r="DH128" s="78">
        <v>0</v>
      </c>
      <c r="DI128" s="78">
        <v>0</v>
      </c>
      <c r="DJ128" s="78">
        <v>0</v>
      </c>
      <c r="DK128" s="78">
        <v>0</v>
      </c>
      <c r="DL128" s="214">
        <f t="shared" si="40"/>
        <v>0</v>
      </c>
      <c r="DM128" s="78">
        <v>0</v>
      </c>
      <c r="DN128" s="78">
        <v>0</v>
      </c>
      <c r="DO128" s="78">
        <v>0</v>
      </c>
      <c r="DP128" s="78">
        <v>0</v>
      </c>
      <c r="DQ128" s="78">
        <v>0</v>
      </c>
      <c r="DR128" s="78">
        <v>0</v>
      </c>
      <c r="DS128" s="78">
        <v>0</v>
      </c>
      <c r="DT128" s="78">
        <v>0</v>
      </c>
      <c r="DU128" s="78">
        <v>0</v>
      </c>
      <c r="DV128" s="78">
        <v>0</v>
      </c>
      <c r="DW128" s="78">
        <v>0</v>
      </c>
      <c r="DX128" s="78">
        <v>0</v>
      </c>
      <c r="DY128" s="124">
        <v>0</v>
      </c>
      <c r="DZ128" s="78">
        <v>0</v>
      </c>
      <c r="EA128" s="78"/>
      <c r="EC128" s="113" t="s">
        <v>265</v>
      </c>
      <c r="EE128" s="113"/>
      <c r="EF128" s="113"/>
      <c r="EG128" s="113"/>
      <c r="EH128" s="113"/>
      <c r="EI128" s="113"/>
      <c r="EJ128" s="113"/>
      <c r="EK128" s="113"/>
      <c r="EL128" s="113"/>
      <c r="EM128" s="113"/>
      <c r="EN128" s="113"/>
      <c r="EO128" s="113"/>
      <c r="EP128" s="113"/>
      <c r="EQ128" s="113"/>
      <c r="ER128" s="113"/>
      <c r="ES128" s="113"/>
      <c r="ET128" s="113"/>
      <c r="EU128" s="113"/>
      <c r="EV128" s="113"/>
    </row>
    <row r="129" spans="1:152" ht="20.100000000000001" customHeight="1" x14ac:dyDescent="0.25">
      <c r="A129" s="269"/>
      <c r="B129" s="46" t="s">
        <v>100</v>
      </c>
      <c r="C129" s="207" t="s">
        <v>127</v>
      </c>
      <c r="D129" s="75">
        <v>0</v>
      </c>
      <c r="E129" s="76">
        <v>0</v>
      </c>
      <c r="F129" s="76">
        <v>0</v>
      </c>
      <c r="G129" s="76">
        <v>0</v>
      </c>
      <c r="H129" s="76">
        <v>0</v>
      </c>
      <c r="I129" s="76">
        <v>0</v>
      </c>
      <c r="J129" s="76">
        <v>0</v>
      </c>
      <c r="K129" s="76">
        <v>0</v>
      </c>
      <c r="L129" s="76">
        <v>0</v>
      </c>
      <c r="M129" s="76">
        <v>0</v>
      </c>
      <c r="N129" s="76">
        <v>0</v>
      </c>
      <c r="O129" s="76">
        <v>0</v>
      </c>
      <c r="P129" s="77">
        <v>0</v>
      </c>
      <c r="Q129" s="77">
        <v>0</v>
      </c>
      <c r="R129" s="77">
        <v>0</v>
      </c>
      <c r="S129" s="77">
        <v>0</v>
      </c>
      <c r="T129" s="77">
        <v>0</v>
      </c>
      <c r="U129" s="77">
        <v>0</v>
      </c>
      <c r="V129" s="77">
        <v>0</v>
      </c>
      <c r="W129" s="77">
        <v>0</v>
      </c>
      <c r="X129" s="77">
        <v>0</v>
      </c>
      <c r="Y129" s="77">
        <v>0</v>
      </c>
      <c r="Z129" s="78">
        <v>0</v>
      </c>
      <c r="AA129" s="78">
        <v>0</v>
      </c>
      <c r="AB129" s="78">
        <v>0</v>
      </c>
      <c r="AC129" s="78">
        <v>0</v>
      </c>
      <c r="AD129" s="78">
        <v>0</v>
      </c>
      <c r="AE129" s="78">
        <v>0</v>
      </c>
      <c r="AF129" s="78">
        <v>0</v>
      </c>
      <c r="AG129" s="78">
        <v>0</v>
      </c>
      <c r="AH129" s="78">
        <v>0</v>
      </c>
      <c r="AI129" s="78">
        <v>0</v>
      </c>
      <c r="AJ129" s="78">
        <v>0</v>
      </c>
      <c r="AK129" s="78">
        <v>0</v>
      </c>
      <c r="AL129" s="78">
        <v>0</v>
      </c>
      <c r="AM129" s="78">
        <v>0</v>
      </c>
      <c r="AN129" s="124">
        <v>0</v>
      </c>
      <c r="AO129" s="78">
        <v>0</v>
      </c>
      <c r="AP129" s="78">
        <v>0</v>
      </c>
      <c r="AQ129" s="78">
        <v>0</v>
      </c>
      <c r="AR129" s="78">
        <v>0</v>
      </c>
      <c r="AS129" s="78">
        <v>0</v>
      </c>
      <c r="AT129" s="78">
        <v>0</v>
      </c>
      <c r="AU129" s="78">
        <v>0</v>
      </c>
      <c r="AV129" s="78">
        <v>0</v>
      </c>
      <c r="AW129" s="78">
        <v>0</v>
      </c>
      <c r="AX129" s="78">
        <v>0</v>
      </c>
      <c r="AY129" s="78">
        <v>0</v>
      </c>
      <c r="AZ129" s="124">
        <v>0</v>
      </c>
      <c r="BA129" s="78">
        <v>0</v>
      </c>
      <c r="BB129" s="78">
        <v>0</v>
      </c>
      <c r="BC129" s="78">
        <v>0</v>
      </c>
      <c r="BD129" s="78">
        <v>0</v>
      </c>
      <c r="BE129" s="78">
        <v>0</v>
      </c>
      <c r="BF129" s="78">
        <v>0</v>
      </c>
      <c r="BG129" s="78">
        <v>0</v>
      </c>
      <c r="BH129" s="78">
        <v>0</v>
      </c>
      <c r="BI129" s="78">
        <v>0</v>
      </c>
      <c r="BJ129" s="78">
        <v>0</v>
      </c>
      <c r="BK129" s="78">
        <v>0</v>
      </c>
      <c r="BL129" s="197">
        <f t="shared" si="36"/>
        <v>0</v>
      </c>
      <c r="BM129" s="78">
        <v>0</v>
      </c>
      <c r="BN129" s="78">
        <v>0</v>
      </c>
      <c r="BO129" s="78">
        <v>0</v>
      </c>
      <c r="BP129" s="78">
        <v>0</v>
      </c>
      <c r="BQ129" s="78">
        <v>0</v>
      </c>
      <c r="BR129" s="78">
        <v>0</v>
      </c>
      <c r="BS129" s="78">
        <v>0</v>
      </c>
      <c r="BT129" s="78">
        <v>0</v>
      </c>
      <c r="BU129" s="78">
        <v>0</v>
      </c>
      <c r="BV129" s="78">
        <v>0</v>
      </c>
      <c r="BW129" s="78">
        <v>0</v>
      </c>
      <c r="BX129" s="78">
        <v>0</v>
      </c>
      <c r="BY129" s="214">
        <f t="shared" si="37"/>
        <v>0</v>
      </c>
      <c r="BZ129" s="124">
        <v>0</v>
      </c>
      <c r="CA129" s="78">
        <v>0</v>
      </c>
      <c r="CB129" s="78">
        <v>0</v>
      </c>
      <c r="CC129" s="78">
        <v>0</v>
      </c>
      <c r="CD129" s="78">
        <v>0</v>
      </c>
      <c r="CE129" s="78">
        <v>0</v>
      </c>
      <c r="CF129" s="78">
        <v>0</v>
      </c>
      <c r="CG129" s="78">
        <v>0</v>
      </c>
      <c r="CH129" s="78">
        <v>0</v>
      </c>
      <c r="CI129" s="78">
        <v>0</v>
      </c>
      <c r="CJ129" s="78">
        <v>0</v>
      </c>
      <c r="CK129" s="78">
        <v>0</v>
      </c>
      <c r="CL129" s="197">
        <f t="shared" si="38"/>
        <v>0</v>
      </c>
      <c r="CM129" s="78">
        <v>0</v>
      </c>
      <c r="CN129" s="78">
        <v>0</v>
      </c>
      <c r="CO129" s="78">
        <v>0</v>
      </c>
      <c r="CP129" s="78">
        <v>1</v>
      </c>
      <c r="CQ129" s="78">
        <v>1</v>
      </c>
      <c r="CR129" s="78">
        <v>0</v>
      </c>
      <c r="CS129" s="78">
        <v>6</v>
      </c>
      <c r="CT129" s="78">
        <v>6</v>
      </c>
      <c r="CU129" s="78">
        <v>3</v>
      </c>
      <c r="CV129" s="78">
        <v>2</v>
      </c>
      <c r="CW129" s="78">
        <v>7</v>
      </c>
      <c r="CX129" s="78">
        <v>23</v>
      </c>
      <c r="CY129" s="214">
        <f t="shared" si="39"/>
        <v>49</v>
      </c>
      <c r="CZ129" s="78">
        <v>5</v>
      </c>
      <c r="DA129" s="78">
        <v>1</v>
      </c>
      <c r="DB129" s="78">
        <v>2</v>
      </c>
      <c r="DC129" s="78">
        <v>1</v>
      </c>
      <c r="DD129" s="78">
        <v>1</v>
      </c>
      <c r="DE129" s="78">
        <v>2</v>
      </c>
      <c r="DF129" s="78">
        <v>2</v>
      </c>
      <c r="DG129" s="78">
        <v>4</v>
      </c>
      <c r="DH129" s="78">
        <v>3</v>
      </c>
      <c r="DI129" s="78">
        <v>5</v>
      </c>
      <c r="DJ129" s="78">
        <v>1</v>
      </c>
      <c r="DK129" s="78">
        <v>2</v>
      </c>
      <c r="DL129" s="214">
        <f t="shared" si="40"/>
        <v>29</v>
      </c>
      <c r="DM129" s="78">
        <v>1</v>
      </c>
      <c r="DN129" s="78">
        <v>3</v>
      </c>
      <c r="DO129" s="78">
        <v>2</v>
      </c>
      <c r="DP129" s="78">
        <v>4</v>
      </c>
      <c r="DQ129" s="78">
        <v>1</v>
      </c>
      <c r="DR129" s="78">
        <v>9</v>
      </c>
      <c r="DS129" s="78">
        <v>6</v>
      </c>
      <c r="DT129" s="78">
        <v>3</v>
      </c>
      <c r="DU129" s="78">
        <v>4</v>
      </c>
      <c r="DV129" s="78">
        <v>6</v>
      </c>
      <c r="DW129" s="78">
        <v>4</v>
      </c>
      <c r="DX129" s="78">
        <v>3</v>
      </c>
      <c r="DY129" s="124">
        <v>4</v>
      </c>
      <c r="DZ129" s="78">
        <v>2</v>
      </c>
      <c r="EA129" s="78"/>
      <c r="EC129" s="113" t="s">
        <v>265</v>
      </c>
      <c r="EE129" s="113"/>
      <c r="EF129" s="113"/>
      <c r="EG129" s="113"/>
      <c r="EH129" s="113"/>
      <c r="EI129" s="113"/>
      <c r="EJ129" s="113"/>
      <c r="EK129" s="113"/>
      <c r="EL129" s="113"/>
      <c r="EM129" s="113"/>
      <c r="EN129" s="113"/>
      <c r="EO129" s="113"/>
      <c r="EP129" s="113"/>
      <c r="EQ129" s="113"/>
      <c r="ER129" s="113"/>
      <c r="ES129" s="113"/>
      <c r="ET129" s="113"/>
      <c r="EU129" s="113"/>
      <c r="EV129" s="113"/>
    </row>
    <row r="130" spans="1:152" ht="19.5" customHeight="1" x14ac:dyDescent="0.25">
      <c r="A130" s="269"/>
      <c r="B130" s="70" t="s">
        <v>17</v>
      </c>
      <c r="C130" s="71" t="s">
        <v>18</v>
      </c>
      <c r="D130" s="75">
        <v>217</v>
      </c>
      <c r="E130" s="76">
        <v>201</v>
      </c>
      <c r="F130" s="76">
        <v>256</v>
      </c>
      <c r="G130" s="76">
        <v>235</v>
      </c>
      <c r="H130" s="76">
        <v>218</v>
      </c>
      <c r="I130" s="76">
        <v>246</v>
      </c>
      <c r="J130" s="76">
        <v>245</v>
      </c>
      <c r="K130" s="76">
        <v>227</v>
      </c>
      <c r="L130" s="76">
        <v>257</v>
      </c>
      <c r="M130" s="76">
        <v>262</v>
      </c>
      <c r="N130" s="76">
        <v>237</v>
      </c>
      <c r="O130" s="76">
        <v>260</v>
      </c>
      <c r="P130" s="77">
        <v>219</v>
      </c>
      <c r="Q130" s="77">
        <v>223</v>
      </c>
      <c r="R130" s="77">
        <v>287</v>
      </c>
      <c r="S130" s="77">
        <v>251</v>
      </c>
      <c r="T130" s="77">
        <v>256</v>
      </c>
      <c r="U130" s="77">
        <v>258</v>
      </c>
      <c r="V130" s="77">
        <v>274</v>
      </c>
      <c r="W130" s="77">
        <v>257</v>
      </c>
      <c r="X130" s="77">
        <v>274</v>
      </c>
      <c r="Y130" s="77">
        <v>268</v>
      </c>
      <c r="Z130" s="78">
        <v>276</v>
      </c>
      <c r="AA130" s="78">
        <v>292</v>
      </c>
      <c r="AB130" s="78">
        <v>268</v>
      </c>
      <c r="AC130" s="78">
        <v>241</v>
      </c>
      <c r="AD130" s="78">
        <v>273</v>
      </c>
      <c r="AE130" s="78">
        <v>283</v>
      </c>
      <c r="AF130" s="78">
        <v>284</v>
      </c>
      <c r="AG130" s="78">
        <v>280</v>
      </c>
      <c r="AH130" s="78">
        <v>298</v>
      </c>
      <c r="AI130" s="78">
        <v>413</v>
      </c>
      <c r="AJ130" s="78">
        <v>421</v>
      </c>
      <c r="AK130" s="78">
        <v>401</v>
      </c>
      <c r="AL130" s="78">
        <v>403</v>
      </c>
      <c r="AM130" s="78">
        <v>414</v>
      </c>
      <c r="AN130" s="54">
        <v>372</v>
      </c>
      <c r="AO130" s="37">
        <v>348</v>
      </c>
      <c r="AP130" s="37">
        <v>422</v>
      </c>
      <c r="AQ130" s="37">
        <v>408</v>
      </c>
      <c r="AR130" s="37">
        <v>486</v>
      </c>
      <c r="AS130" s="37">
        <v>425</v>
      </c>
      <c r="AT130" s="37">
        <v>486</v>
      </c>
      <c r="AU130" s="37">
        <v>497</v>
      </c>
      <c r="AV130" s="37">
        <v>429</v>
      </c>
      <c r="AW130" s="37">
        <v>558</v>
      </c>
      <c r="AX130" s="37">
        <v>494</v>
      </c>
      <c r="AY130" s="37">
        <v>453</v>
      </c>
      <c r="AZ130" s="54">
        <v>477</v>
      </c>
      <c r="BA130" s="37">
        <v>459</v>
      </c>
      <c r="BB130" s="37">
        <v>482</v>
      </c>
      <c r="BC130" s="37">
        <v>553</v>
      </c>
      <c r="BD130" s="37">
        <v>482</v>
      </c>
      <c r="BE130" s="37">
        <v>484</v>
      </c>
      <c r="BF130" s="37">
        <v>572</v>
      </c>
      <c r="BG130" s="37">
        <v>534</v>
      </c>
      <c r="BH130" s="37">
        <v>535</v>
      </c>
      <c r="BI130" s="37">
        <v>569</v>
      </c>
      <c r="BJ130" s="37">
        <v>532</v>
      </c>
      <c r="BK130" s="37">
        <v>532</v>
      </c>
      <c r="BL130" s="197">
        <f t="shared" si="36"/>
        <v>6211</v>
      </c>
      <c r="BM130" s="37">
        <v>511</v>
      </c>
      <c r="BN130" s="37">
        <v>512</v>
      </c>
      <c r="BO130" s="37">
        <v>516</v>
      </c>
      <c r="BP130" s="37">
        <v>524</v>
      </c>
      <c r="BQ130" s="37">
        <v>567</v>
      </c>
      <c r="BR130" s="37">
        <v>542</v>
      </c>
      <c r="BS130" s="37">
        <v>587</v>
      </c>
      <c r="BT130" s="37">
        <v>538</v>
      </c>
      <c r="BU130" s="37">
        <v>575</v>
      </c>
      <c r="BV130" s="37">
        <v>556</v>
      </c>
      <c r="BW130" s="37">
        <v>443</v>
      </c>
      <c r="BX130" s="37">
        <v>523</v>
      </c>
      <c r="BY130" s="214">
        <f t="shared" si="37"/>
        <v>6394</v>
      </c>
      <c r="BZ130" s="54">
        <v>473</v>
      </c>
      <c r="CA130" s="37">
        <v>403</v>
      </c>
      <c r="CB130" s="37">
        <v>486</v>
      </c>
      <c r="CC130" s="37">
        <v>505</v>
      </c>
      <c r="CD130" s="37">
        <v>440</v>
      </c>
      <c r="CE130" s="37">
        <v>453</v>
      </c>
      <c r="CF130" s="37">
        <v>505</v>
      </c>
      <c r="CG130" s="37">
        <v>429</v>
      </c>
      <c r="CH130" s="37">
        <v>473</v>
      </c>
      <c r="CI130" s="37">
        <v>482</v>
      </c>
      <c r="CJ130" s="37">
        <v>453</v>
      </c>
      <c r="CK130" s="37">
        <v>519</v>
      </c>
      <c r="CL130" s="197">
        <f t="shared" si="38"/>
        <v>5621</v>
      </c>
      <c r="CM130" s="37">
        <v>431</v>
      </c>
      <c r="CN130" s="37">
        <v>432</v>
      </c>
      <c r="CO130" s="37">
        <v>510</v>
      </c>
      <c r="CP130" s="37">
        <v>482</v>
      </c>
      <c r="CQ130" s="37">
        <v>438</v>
      </c>
      <c r="CR130" s="37">
        <v>512</v>
      </c>
      <c r="CS130" s="37">
        <v>527</v>
      </c>
      <c r="CT130" s="37">
        <v>573</v>
      </c>
      <c r="CU130" s="37">
        <v>561</v>
      </c>
      <c r="CV130" s="37">
        <v>560</v>
      </c>
      <c r="CW130" s="37">
        <v>539</v>
      </c>
      <c r="CX130" s="37">
        <v>532</v>
      </c>
      <c r="CY130" s="214">
        <f t="shared" si="39"/>
        <v>6097</v>
      </c>
      <c r="CZ130" s="37">
        <v>523</v>
      </c>
      <c r="DA130" s="37">
        <v>464</v>
      </c>
      <c r="DB130" s="37">
        <v>632</v>
      </c>
      <c r="DC130" s="37">
        <v>498</v>
      </c>
      <c r="DD130" s="37">
        <v>588</v>
      </c>
      <c r="DE130" s="37">
        <v>539</v>
      </c>
      <c r="DF130" s="37">
        <v>548</v>
      </c>
      <c r="DG130" s="37">
        <v>594</v>
      </c>
      <c r="DH130" s="37">
        <v>588</v>
      </c>
      <c r="DI130" s="37">
        <v>580</v>
      </c>
      <c r="DJ130" s="37">
        <v>558</v>
      </c>
      <c r="DK130" s="37">
        <v>537</v>
      </c>
      <c r="DL130" s="214">
        <f t="shared" si="40"/>
        <v>6649</v>
      </c>
      <c r="DM130" s="37">
        <v>574</v>
      </c>
      <c r="DN130" s="37">
        <v>486</v>
      </c>
      <c r="DO130" s="37">
        <v>545</v>
      </c>
      <c r="DP130" s="37">
        <v>613</v>
      </c>
      <c r="DQ130" s="37">
        <v>584</v>
      </c>
      <c r="DR130" s="37">
        <v>571</v>
      </c>
      <c r="DS130" s="37">
        <v>638</v>
      </c>
      <c r="DT130" s="37">
        <v>602</v>
      </c>
      <c r="DU130" s="37">
        <v>551</v>
      </c>
      <c r="DV130" s="37">
        <v>609</v>
      </c>
      <c r="DW130" s="37">
        <v>588</v>
      </c>
      <c r="DX130" s="37">
        <v>569</v>
      </c>
      <c r="DY130" s="54">
        <v>637</v>
      </c>
      <c r="DZ130" s="37">
        <v>580</v>
      </c>
      <c r="EA130" s="37"/>
      <c r="EC130" s="113" t="s">
        <v>265</v>
      </c>
      <c r="EE130" s="113"/>
      <c r="EF130" s="113"/>
      <c r="EG130" s="113"/>
      <c r="EH130" s="113"/>
      <c r="EI130" s="113"/>
      <c r="EJ130" s="113"/>
      <c r="EK130" s="113"/>
      <c r="EL130" s="113"/>
      <c r="EM130" s="113"/>
      <c r="EN130" s="113"/>
      <c r="EO130" s="113"/>
      <c r="EP130" s="113"/>
      <c r="EQ130" s="113"/>
      <c r="ER130" s="113"/>
      <c r="ES130" s="113"/>
      <c r="ET130" s="113"/>
      <c r="EU130" s="113"/>
      <c r="EV130" s="113"/>
    </row>
    <row r="131" spans="1:152" ht="20.100000000000001" customHeight="1" x14ac:dyDescent="0.25">
      <c r="A131" s="269"/>
      <c r="B131" s="46" t="s">
        <v>90</v>
      </c>
      <c r="C131" s="53" t="s">
        <v>91</v>
      </c>
      <c r="D131" s="75">
        <v>0</v>
      </c>
      <c r="E131" s="76">
        <v>0</v>
      </c>
      <c r="F131" s="76">
        <v>0</v>
      </c>
      <c r="G131" s="76">
        <v>0</v>
      </c>
      <c r="H131" s="76">
        <v>0</v>
      </c>
      <c r="I131" s="76">
        <v>0</v>
      </c>
      <c r="J131" s="76">
        <v>0</v>
      </c>
      <c r="K131" s="76">
        <v>0</v>
      </c>
      <c r="L131" s="76">
        <v>0</v>
      </c>
      <c r="M131" s="76">
        <v>0</v>
      </c>
      <c r="N131" s="76">
        <v>0</v>
      </c>
      <c r="O131" s="76">
        <v>0</v>
      </c>
      <c r="P131" s="76">
        <v>0</v>
      </c>
      <c r="Q131" s="76">
        <v>0</v>
      </c>
      <c r="R131" s="76">
        <v>0</v>
      </c>
      <c r="S131" s="76">
        <v>0</v>
      </c>
      <c r="T131" s="76">
        <v>0</v>
      </c>
      <c r="U131" s="76">
        <v>0</v>
      </c>
      <c r="V131" s="76">
        <v>0</v>
      </c>
      <c r="W131" s="76">
        <v>0</v>
      </c>
      <c r="X131" s="76">
        <v>0</v>
      </c>
      <c r="Y131" s="76">
        <v>0</v>
      </c>
      <c r="Z131" s="76">
        <v>0</v>
      </c>
      <c r="AA131" s="76">
        <v>0</v>
      </c>
      <c r="AB131" s="76">
        <v>0</v>
      </c>
      <c r="AC131" s="76">
        <v>0</v>
      </c>
      <c r="AD131" s="76">
        <v>0</v>
      </c>
      <c r="AE131" s="76">
        <v>0</v>
      </c>
      <c r="AF131" s="76">
        <v>0</v>
      </c>
      <c r="AG131" s="76">
        <v>0</v>
      </c>
      <c r="AH131" s="76">
        <v>0</v>
      </c>
      <c r="AI131" s="76">
        <v>0</v>
      </c>
      <c r="AJ131" s="76">
        <v>0</v>
      </c>
      <c r="AK131" s="76">
        <v>0</v>
      </c>
      <c r="AL131" s="76">
        <v>0</v>
      </c>
      <c r="AM131" s="76">
        <v>0</v>
      </c>
      <c r="AN131" s="54">
        <v>0</v>
      </c>
      <c r="AO131" s="37">
        <v>0</v>
      </c>
      <c r="AP131" s="37">
        <v>0</v>
      </c>
      <c r="AQ131" s="37">
        <v>0</v>
      </c>
      <c r="AR131" s="37">
        <v>0</v>
      </c>
      <c r="AS131" s="37">
        <v>0</v>
      </c>
      <c r="AT131" s="37">
        <v>0</v>
      </c>
      <c r="AU131" s="37">
        <v>0</v>
      </c>
      <c r="AV131" s="37">
        <v>0</v>
      </c>
      <c r="AW131" s="37">
        <v>0</v>
      </c>
      <c r="AX131" s="37">
        <v>0</v>
      </c>
      <c r="AY131" s="37">
        <v>0</v>
      </c>
      <c r="AZ131" s="54">
        <v>0</v>
      </c>
      <c r="BA131" s="37">
        <v>0</v>
      </c>
      <c r="BB131" s="37">
        <v>0</v>
      </c>
      <c r="BC131" s="37">
        <v>0</v>
      </c>
      <c r="BD131" s="37">
        <v>0</v>
      </c>
      <c r="BE131" s="37">
        <v>0</v>
      </c>
      <c r="BF131" s="37">
        <v>0</v>
      </c>
      <c r="BG131" s="37">
        <v>0</v>
      </c>
      <c r="BH131" s="37">
        <v>0</v>
      </c>
      <c r="BI131" s="37">
        <v>0</v>
      </c>
      <c r="BJ131" s="37">
        <v>0</v>
      </c>
      <c r="BK131" s="37">
        <v>0</v>
      </c>
      <c r="BL131" s="197">
        <f t="shared" si="36"/>
        <v>0</v>
      </c>
      <c r="BM131" s="37">
        <v>0</v>
      </c>
      <c r="BN131" s="37">
        <v>0</v>
      </c>
      <c r="BO131" s="37">
        <v>0</v>
      </c>
      <c r="BP131" s="37">
        <v>0</v>
      </c>
      <c r="BQ131" s="37">
        <v>0</v>
      </c>
      <c r="BR131" s="37">
        <v>0</v>
      </c>
      <c r="BS131" s="37">
        <v>0</v>
      </c>
      <c r="BT131" s="37">
        <v>0</v>
      </c>
      <c r="BU131" s="37">
        <v>0</v>
      </c>
      <c r="BV131" s="37">
        <v>0</v>
      </c>
      <c r="BW131" s="37">
        <v>0</v>
      </c>
      <c r="BX131" s="37">
        <v>0</v>
      </c>
      <c r="BY131" s="214">
        <f t="shared" si="37"/>
        <v>0</v>
      </c>
      <c r="BZ131" s="54">
        <v>0</v>
      </c>
      <c r="CA131" s="37">
        <v>2</v>
      </c>
      <c r="CB131" s="37">
        <v>23</v>
      </c>
      <c r="CC131" s="37">
        <v>16</v>
      </c>
      <c r="CD131" s="37">
        <v>21</v>
      </c>
      <c r="CE131" s="37">
        <v>26</v>
      </c>
      <c r="CF131" s="37">
        <v>33</v>
      </c>
      <c r="CG131" s="37">
        <v>25</v>
      </c>
      <c r="CH131" s="37">
        <v>16</v>
      </c>
      <c r="CI131" s="37">
        <v>25</v>
      </c>
      <c r="CJ131" s="37">
        <v>13</v>
      </c>
      <c r="CK131" s="37">
        <v>28</v>
      </c>
      <c r="CL131" s="197">
        <f t="shared" si="38"/>
        <v>228</v>
      </c>
      <c r="CM131" s="37">
        <v>11</v>
      </c>
      <c r="CN131" s="37">
        <v>14</v>
      </c>
      <c r="CO131" s="37">
        <v>19</v>
      </c>
      <c r="CP131" s="37">
        <v>11</v>
      </c>
      <c r="CQ131" s="37">
        <v>17</v>
      </c>
      <c r="CR131" s="37">
        <v>30</v>
      </c>
      <c r="CS131" s="37">
        <v>17</v>
      </c>
      <c r="CT131" s="37">
        <v>20</v>
      </c>
      <c r="CU131" s="37">
        <v>33</v>
      </c>
      <c r="CV131" s="37">
        <v>19</v>
      </c>
      <c r="CW131" s="37">
        <v>22</v>
      </c>
      <c r="CX131" s="37">
        <v>29</v>
      </c>
      <c r="CY131" s="214">
        <f t="shared" si="39"/>
        <v>242</v>
      </c>
      <c r="CZ131" s="37">
        <v>22</v>
      </c>
      <c r="DA131" s="37">
        <v>16</v>
      </c>
      <c r="DB131" s="37">
        <v>31</v>
      </c>
      <c r="DC131" s="37">
        <v>20</v>
      </c>
      <c r="DD131" s="37">
        <v>28</v>
      </c>
      <c r="DE131" s="37">
        <v>25</v>
      </c>
      <c r="DF131" s="37">
        <v>22</v>
      </c>
      <c r="DG131" s="37">
        <v>41</v>
      </c>
      <c r="DH131" s="37">
        <v>35</v>
      </c>
      <c r="DI131" s="37">
        <v>51</v>
      </c>
      <c r="DJ131" s="37">
        <v>30</v>
      </c>
      <c r="DK131" s="37">
        <v>35</v>
      </c>
      <c r="DL131" s="214">
        <f t="shared" si="40"/>
        <v>356</v>
      </c>
      <c r="DM131" s="37">
        <v>26</v>
      </c>
      <c r="DN131" s="37">
        <v>32</v>
      </c>
      <c r="DO131" s="37">
        <v>23</v>
      </c>
      <c r="DP131" s="37">
        <v>34</v>
      </c>
      <c r="DQ131" s="37">
        <v>28</v>
      </c>
      <c r="DR131" s="37">
        <v>42</v>
      </c>
      <c r="DS131" s="37">
        <v>26</v>
      </c>
      <c r="DT131" s="37">
        <v>44</v>
      </c>
      <c r="DU131" s="37">
        <v>27</v>
      </c>
      <c r="DV131" s="37">
        <v>30</v>
      </c>
      <c r="DW131" s="37">
        <v>28</v>
      </c>
      <c r="DX131" s="37">
        <v>29</v>
      </c>
      <c r="DY131" s="54">
        <v>38</v>
      </c>
      <c r="DZ131" s="37">
        <v>21</v>
      </c>
      <c r="EA131" s="37"/>
      <c r="EC131" s="113" t="s">
        <v>265</v>
      </c>
      <c r="EE131" s="113"/>
      <c r="EF131" s="113"/>
      <c r="EG131" s="113"/>
      <c r="EH131" s="113"/>
      <c r="EI131" s="113"/>
      <c r="EJ131" s="113"/>
      <c r="EK131" s="113"/>
      <c r="EL131" s="113"/>
      <c r="EM131" s="113"/>
      <c r="EN131" s="113"/>
      <c r="EO131" s="113"/>
      <c r="EP131" s="113"/>
      <c r="EQ131" s="113"/>
      <c r="ER131" s="113"/>
      <c r="ES131" s="113"/>
      <c r="ET131" s="113"/>
      <c r="EU131" s="113"/>
      <c r="EV131" s="113"/>
    </row>
    <row r="132" spans="1:152" ht="20.100000000000001" customHeight="1" x14ac:dyDescent="0.25">
      <c r="A132" s="269"/>
      <c r="B132" s="46" t="s">
        <v>88</v>
      </c>
      <c r="C132" s="53" t="s">
        <v>129</v>
      </c>
      <c r="D132" s="75">
        <v>0</v>
      </c>
      <c r="E132" s="76">
        <v>0</v>
      </c>
      <c r="F132" s="76">
        <v>0</v>
      </c>
      <c r="G132" s="76">
        <v>0</v>
      </c>
      <c r="H132" s="76">
        <v>0</v>
      </c>
      <c r="I132" s="76">
        <v>0</v>
      </c>
      <c r="J132" s="76">
        <v>0</v>
      </c>
      <c r="K132" s="76">
        <v>0</v>
      </c>
      <c r="L132" s="76">
        <v>0</v>
      </c>
      <c r="M132" s="76">
        <v>0</v>
      </c>
      <c r="N132" s="76">
        <v>0</v>
      </c>
      <c r="O132" s="76">
        <v>0</v>
      </c>
      <c r="P132" s="76">
        <v>0</v>
      </c>
      <c r="Q132" s="76">
        <v>0</v>
      </c>
      <c r="R132" s="76">
        <v>0</v>
      </c>
      <c r="S132" s="76">
        <v>0</v>
      </c>
      <c r="T132" s="76">
        <v>0</v>
      </c>
      <c r="U132" s="76">
        <v>0</v>
      </c>
      <c r="V132" s="76">
        <v>0</v>
      </c>
      <c r="W132" s="76">
        <v>0</v>
      </c>
      <c r="X132" s="76">
        <v>0</v>
      </c>
      <c r="Y132" s="76">
        <v>0</v>
      </c>
      <c r="Z132" s="76">
        <v>0</v>
      </c>
      <c r="AA132" s="76">
        <v>0</v>
      </c>
      <c r="AB132" s="76">
        <v>0</v>
      </c>
      <c r="AC132" s="76">
        <v>0</v>
      </c>
      <c r="AD132" s="76">
        <v>0</v>
      </c>
      <c r="AE132" s="76">
        <v>0</v>
      </c>
      <c r="AF132" s="76">
        <v>0</v>
      </c>
      <c r="AG132" s="76">
        <v>0</v>
      </c>
      <c r="AH132" s="76">
        <v>0</v>
      </c>
      <c r="AI132" s="76">
        <v>0</v>
      </c>
      <c r="AJ132" s="76">
        <v>0</v>
      </c>
      <c r="AK132" s="76">
        <v>0</v>
      </c>
      <c r="AL132" s="76">
        <v>0</v>
      </c>
      <c r="AM132" s="76">
        <v>0</v>
      </c>
      <c r="AN132" s="54">
        <v>0</v>
      </c>
      <c r="AO132" s="37">
        <v>0</v>
      </c>
      <c r="AP132" s="37">
        <v>0</v>
      </c>
      <c r="AQ132" s="37">
        <v>0</v>
      </c>
      <c r="AR132" s="37">
        <v>0</v>
      </c>
      <c r="AS132" s="37">
        <v>0</v>
      </c>
      <c r="AT132" s="37">
        <v>0</v>
      </c>
      <c r="AU132" s="37">
        <v>0</v>
      </c>
      <c r="AV132" s="37">
        <v>0</v>
      </c>
      <c r="AW132" s="37">
        <v>0</v>
      </c>
      <c r="AX132" s="37">
        <v>0</v>
      </c>
      <c r="AY132" s="37">
        <v>0</v>
      </c>
      <c r="AZ132" s="54">
        <v>0</v>
      </c>
      <c r="BA132" s="37">
        <v>0</v>
      </c>
      <c r="BB132" s="37">
        <v>0</v>
      </c>
      <c r="BC132" s="37">
        <v>0</v>
      </c>
      <c r="BD132" s="37">
        <v>0</v>
      </c>
      <c r="BE132" s="37">
        <v>0</v>
      </c>
      <c r="BF132" s="37">
        <v>0</v>
      </c>
      <c r="BG132" s="37">
        <v>0</v>
      </c>
      <c r="BH132" s="37">
        <v>0</v>
      </c>
      <c r="BI132" s="37">
        <v>0</v>
      </c>
      <c r="BJ132" s="37">
        <v>0</v>
      </c>
      <c r="BK132" s="37">
        <v>0</v>
      </c>
      <c r="BL132" s="197">
        <f t="shared" si="36"/>
        <v>0</v>
      </c>
      <c r="BM132" s="37">
        <v>0</v>
      </c>
      <c r="BN132" s="37">
        <v>0</v>
      </c>
      <c r="BO132" s="37">
        <v>0</v>
      </c>
      <c r="BP132" s="37">
        <v>0</v>
      </c>
      <c r="BQ132" s="37">
        <v>0</v>
      </c>
      <c r="BR132" s="37">
        <v>0</v>
      </c>
      <c r="BS132" s="37">
        <v>0</v>
      </c>
      <c r="BT132" s="37">
        <v>0</v>
      </c>
      <c r="BU132" s="37">
        <v>0</v>
      </c>
      <c r="BV132" s="37">
        <v>0</v>
      </c>
      <c r="BW132" s="37">
        <v>0</v>
      </c>
      <c r="BX132" s="37">
        <v>0</v>
      </c>
      <c r="BY132" s="214">
        <f t="shared" si="37"/>
        <v>0</v>
      </c>
      <c r="BZ132" s="54">
        <v>0</v>
      </c>
      <c r="CA132" s="37">
        <v>0</v>
      </c>
      <c r="CB132" s="37">
        <v>0</v>
      </c>
      <c r="CC132" s="37">
        <v>0</v>
      </c>
      <c r="CD132" s="37">
        <v>0</v>
      </c>
      <c r="CE132" s="37">
        <v>0</v>
      </c>
      <c r="CF132" s="37">
        <v>0</v>
      </c>
      <c r="CG132" s="37">
        <v>0</v>
      </c>
      <c r="CH132" s="37">
        <v>0</v>
      </c>
      <c r="CI132" s="37">
        <v>0</v>
      </c>
      <c r="CJ132" s="37">
        <v>0</v>
      </c>
      <c r="CK132" s="37">
        <v>0</v>
      </c>
      <c r="CL132" s="197">
        <f t="shared" si="38"/>
        <v>0</v>
      </c>
      <c r="CM132" s="37">
        <v>0</v>
      </c>
      <c r="CN132" s="37">
        <v>0</v>
      </c>
      <c r="CO132" s="37">
        <v>0</v>
      </c>
      <c r="CP132" s="37">
        <v>0</v>
      </c>
      <c r="CQ132" s="37">
        <v>0</v>
      </c>
      <c r="CR132" s="37">
        <v>0</v>
      </c>
      <c r="CS132" s="37">
        <v>0</v>
      </c>
      <c r="CT132" s="37">
        <v>0</v>
      </c>
      <c r="CU132" s="37">
        <v>1</v>
      </c>
      <c r="CV132" s="37">
        <v>0</v>
      </c>
      <c r="CW132" s="37">
        <v>0</v>
      </c>
      <c r="CX132" s="37">
        <v>0</v>
      </c>
      <c r="CY132" s="214">
        <f t="shared" si="39"/>
        <v>1</v>
      </c>
      <c r="CZ132" s="37">
        <v>0</v>
      </c>
      <c r="DA132" s="37">
        <v>0</v>
      </c>
      <c r="DB132" s="37">
        <v>0</v>
      </c>
      <c r="DC132" s="37">
        <v>0</v>
      </c>
      <c r="DD132" s="37">
        <v>0</v>
      </c>
      <c r="DE132" s="37">
        <v>0</v>
      </c>
      <c r="DF132" s="37">
        <v>0</v>
      </c>
      <c r="DG132" s="37">
        <v>0</v>
      </c>
      <c r="DH132" s="37">
        <v>0</v>
      </c>
      <c r="DI132" s="37">
        <v>0</v>
      </c>
      <c r="DJ132" s="37">
        <v>0</v>
      </c>
      <c r="DK132" s="37">
        <v>0</v>
      </c>
      <c r="DL132" s="214">
        <f t="shared" si="40"/>
        <v>0</v>
      </c>
      <c r="DM132" s="37">
        <v>0</v>
      </c>
      <c r="DN132" s="37">
        <v>0</v>
      </c>
      <c r="DO132" s="37">
        <v>0</v>
      </c>
      <c r="DP132" s="37">
        <v>0</v>
      </c>
      <c r="DQ132" s="37">
        <v>0</v>
      </c>
      <c r="DR132" s="37">
        <v>0</v>
      </c>
      <c r="DS132" s="37">
        <v>0</v>
      </c>
      <c r="DT132" s="37">
        <v>0</v>
      </c>
      <c r="DU132" s="37">
        <v>0</v>
      </c>
      <c r="DV132" s="37">
        <v>0</v>
      </c>
      <c r="DW132" s="37">
        <v>0</v>
      </c>
      <c r="DX132" s="37">
        <v>0</v>
      </c>
      <c r="DY132" s="54">
        <v>0</v>
      </c>
      <c r="DZ132" s="37">
        <v>0</v>
      </c>
      <c r="EA132" s="37"/>
      <c r="EC132" s="113" t="s">
        <v>265</v>
      </c>
      <c r="EE132" s="113"/>
      <c r="EF132" s="113"/>
      <c r="EG132" s="113"/>
      <c r="EH132" s="113"/>
      <c r="EI132" s="113"/>
      <c r="EJ132" s="113"/>
      <c r="EK132" s="113"/>
      <c r="EL132" s="113"/>
      <c r="EM132" s="113"/>
      <c r="EN132" s="113"/>
      <c r="EO132" s="113"/>
      <c r="EP132" s="113"/>
      <c r="EQ132" s="113"/>
      <c r="ER132" s="113"/>
      <c r="ES132" s="113"/>
      <c r="ET132" s="113"/>
      <c r="EU132" s="113"/>
      <c r="EV132" s="113"/>
    </row>
    <row r="133" spans="1:152" ht="20.100000000000001" customHeight="1" x14ac:dyDescent="0.25">
      <c r="A133" s="269"/>
      <c r="B133" s="206" t="s">
        <v>28</v>
      </c>
      <c r="C133" s="207" t="s">
        <v>29</v>
      </c>
      <c r="D133" s="208">
        <v>1</v>
      </c>
      <c r="E133" s="209">
        <v>4</v>
      </c>
      <c r="F133" s="209">
        <v>0</v>
      </c>
      <c r="G133" s="209">
        <v>0</v>
      </c>
      <c r="H133" s="209">
        <v>2</v>
      </c>
      <c r="I133" s="209">
        <v>0</v>
      </c>
      <c r="J133" s="209">
        <v>0</v>
      </c>
      <c r="K133" s="209">
        <v>0</v>
      </c>
      <c r="L133" s="209">
        <v>0</v>
      </c>
      <c r="M133" s="210">
        <v>0</v>
      </c>
      <c r="N133" s="210">
        <v>0</v>
      </c>
      <c r="O133" s="209">
        <v>0</v>
      </c>
      <c r="P133" s="211">
        <v>0</v>
      </c>
      <c r="Q133" s="211">
        <v>0</v>
      </c>
      <c r="R133" s="211">
        <v>0</v>
      </c>
      <c r="S133" s="211">
        <v>0</v>
      </c>
      <c r="T133" s="211">
        <v>0</v>
      </c>
      <c r="U133" s="211">
        <v>0</v>
      </c>
      <c r="V133" s="211">
        <v>0</v>
      </c>
      <c r="W133" s="211">
        <v>0</v>
      </c>
      <c r="X133" s="211">
        <v>0</v>
      </c>
      <c r="Y133" s="211">
        <v>0</v>
      </c>
      <c r="Z133" s="211">
        <v>0</v>
      </c>
      <c r="AA133" s="212">
        <v>0</v>
      </c>
      <c r="AB133" s="212">
        <v>0</v>
      </c>
      <c r="AC133" s="212">
        <v>0</v>
      </c>
      <c r="AD133" s="212">
        <v>0</v>
      </c>
      <c r="AE133" s="212">
        <v>1</v>
      </c>
      <c r="AF133" s="212">
        <v>2</v>
      </c>
      <c r="AG133" s="212">
        <v>0</v>
      </c>
      <c r="AH133" s="212">
        <v>0</v>
      </c>
      <c r="AI133" s="212">
        <v>0</v>
      </c>
      <c r="AJ133" s="212">
        <v>0</v>
      </c>
      <c r="AK133" s="212">
        <v>0</v>
      </c>
      <c r="AL133" s="212">
        <v>0</v>
      </c>
      <c r="AM133" s="212">
        <v>0</v>
      </c>
      <c r="AN133" s="213">
        <v>0</v>
      </c>
      <c r="AO133" s="212">
        <v>0</v>
      </c>
      <c r="AP133" s="212">
        <v>0</v>
      </c>
      <c r="AQ133" s="212">
        <v>0</v>
      </c>
      <c r="AR133" s="212">
        <v>0</v>
      </c>
      <c r="AS133" s="212">
        <v>0</v>
      </c>
      <c r="AT133" s="212">
        <v>0</v>
      </c>
      <c r="AU133" s="212">
        <v>0</v>
      </c>
      <c r="AV133" s="212">
        <v>0</v>
      </c>
      <c r="AW133" s="212">
        <v>0</v>
      </c>
      <c r="AX133" s="212">
        <v>0</v>
      </c>
      <c r="AY133" s="212">
        <v>0</v>
      </c>
      <c r="AZ133" s="213">
        <v>0</v>
      </c>
      <c r="BA133" s="212">
        <v>0</v>
      </c>
      <c r="BB133" s="212">
        <v>0</v>
      </c>
      <c r="BC133" s="212">
        <v>1</v>
      </c>
      <c r="BD133" s="212">
        <v>0</v>
      </c>
      <c r="BE133" s="212">
        <v>0</v>
      </c>
      <c r="BF133" s="27">
        <v>0</v>
      </c>
      <c r="BG133" s="212">
        <v>0</v>
      </c>
      <c r="BH133" s="212">
        <v>0</v>
      </c>
      <c r="BI133" s="212">
        <v>0</v>
      </c>
      <c r="BJ133" s="212">
        <v>0</v>
      </c>
      <c r="BK133" s="212">
        <v>0</v>
      </c>
      <c r="BL133" s="214">
        <f t="shared" si="36"/>
        <v>1</v>
      </c>
      <c r="BM133" s="212">
        <v>0</v>
      </c>
      <c r="BN133" s="212">
        <v>0</v>
      </c>
      <c r="BO133" s="212">
        <v>0</v>
      </c>
      <c r="BP133" s="212">
        <v>1</v>
      </c>
      <c r="BQ133" s="212">
        <v>1</v>
      </c>
      <c r="BR133" s="212">
        <v>0</v>
      </c>
      <c r="BS133" s="212">
        <v>2</v>
      </c>
      <c r="BT133" s="212">
        <v>1</v>
      </c>
      <c r="BU133" s="212">
        <v>0</v>
      </c>
      <c r="BV133" s="212">
        <v>0</v>
      </c>
      <c r="BW133" s="212">
        <v>0</v>
      </c>
      <c r="BX133" s="212">
        <v>3</v>
      </c>
      <c r="BY133" s="214">
        <f t="shared" si="37"/>
        <v>8</v>
      </c>
      <c r="BZ133" s="213">
        <v>1</v>
      </c>
      <c r="CA133" s="212">
        <v>0</v>
      </c>
      <c r="CB133" s="212">
        <v>0</v>
      </c>
      <c r="CC133" s="212">
        <v>0</v>
      </c>
      <c r="CD133" s="212">
        <v>0</v>
      </c>
      <c r="CE133" s="212">
        <v>0</v>
      </c>
      <c r="CF133" s="212">
        <v>1</v>
      </c>
      <c r="CG133" s="212">
        <v>0</v>
      </c>
      <c r="CH133" s="212">
        <v>1</v>
      </c>
      <c r="CI133" s="212">
        <v>3</v>
      </c>
      <c r="CJ133" s="212">
        <v>5</v>
      </c>
      <c r="CK133" s="212">
        <v>0</v>
      </c>
      <c r="CL133" s="197">
        <f t="shared" si="38"/>
        <v>11</v>
      </c>
      <c r="CM133" s="212">
        <v>2</v>
      </c>
      <c r="CN133" s="212">
        <v>6</v>
      </c>
      <c r="CO133" s="212">
        <v>4</v>
      </c>
      <c r="CP133" s="212">
        <v>4</v>
      </c>
      <c r="CQ133" s="212">
        <v>7</v>
      </c>
      <c r="CR133" s="212">
        <v>3</v>
      </c>
      <c r="CS133" s="212">
        <v>6</v>
      </c>
      <c r="CT133" s="212">
        <v>8</v>
      </c>
      <c r="CU133" s="212">
        <v>5</v>
      </c>
      <c r="CV133" s="212">
        <v>4</v>
      </c>
      <c r="CW133" s="212">
        <v>2</v>
      </c>
      <c r="CX133" s="212">
        <v>2</v>
      </c>
      <c r="CY133" s="214">
        <f t="shared" si="39"/>
        <v>53</v>
      </c>
      <c r="CZ133" s="212">
        <v>1</v>
      </c>
      <c r="DA133" s="212">
        <v>1</v>
      </c>
      <c r="DB133" s="212">
        <v>0</v>
      </c>
      <c r="DC133" s="212">
        <v>1</v>
      </c>
      <c r="DD133" s="212">
        <v>22</v>
      </c>
      <c r="DE133" s="212">
        <v>1</v>
      </c>
      <c r="DF133" s="212">
        <v>1</v>
      </c>
      <c r="DG133" s="212">
        <v>7</v>
      </c>
      <c r="DH133" s="212">
        <v>6</v>
      </c>
      <c r="DI133" s="212">
        <v>1</v>
      </c>
      <c r="DJ133" s="212">
        <v>1</v>
      </c>
      <c r="DK133" s="212">
        <v>9</v>
      </c>
      <c r="DL133" s="214">
        <f t="shared" si="40"/>
        <v>51</v>
      </c>
      <c r="DM133" s="212">
        <v>9</v>
      </c>
      <c r="DN133" s="212">
        <v>5</v>
      </c>
      <c r="DO133" s="212">
        <v>3</v>
      </c>
      <c r="DP133" s="212">
        <v>4</v>
      </c>
      <c r="DQ133" s="212">
        <v>6</v>
      </c>
      <c r="DR133" s="212">
        <v>1</v>
      </c>
      <c r="DS133" s="212">
        <v>0</v>
      </c>
      <c r="DT133" s="212">
        <v>0</v>
      </c>
      <c r="DU133" s="212">
        <v>0</v>
      </c>
      <c r="DV133" s="212">
        <v>2</v>
      </c>
      <c r="DW133" s="212">
        <v>3</v>
      </c>
      <c r="DX133" s="212">
        <v>3</v>
      </c>
      <c r="DY133" s="213">
        <v>1</v>
      </c>
      <c r="DZ133" s="212">
        <v>2</v>
      </c>
      <c r="EA133" s="212"/>
      <c r="EC133" s="113" t="s">
        <v>265</v>
      </c>
      <c r="EE133" s="113"/>
      <c r="EF133" s="113"/>
      <c r="EG133" s="113"/>
      <c r="EH133" s="113"/>
      <c r="EI133" s="113"/>
      <c r="EJ133" s="113"/>
      <c r="EK133" s="113"/>
      <c r="EL133" s="113"/>
      <c r="EM133" s="113"/>
      <c r="EN133" s="113"/>
      <c r="EO133" s="113"/>
      <c r="EP133" s="113"/>
      <c r="EQ133" s="113"/>
      <c r="ER133" s="113"/>
      <c r="ES133" s="113"/>
      <c r="ET133" s="113"/>
      <c r="EU133" s="113"/>
      <c r="EV133" s="113"/>
    </row>
    <row r="134" spans="1:152" ht="20.100000000000001" customHeight="1" x14ac:dyDescent="0.25">
      <c r="A134" s="269"/>
      <c r="B134" s="206" t="s">
        <v>30</v>
      </c>
      <c r="C134" s="207" t="s">
        <v>31</v>
      </c>
      <c r="D134" s="208">
        <v>1</v>
      </c>
      <c r="E134" s="209">
        <v>4</v>
      </c>
      <c r="F134" s="209">
        <v>0</v>
      </c>
      <c r="G134" s="209">
        <v>0</v>
      </c>
      <c r="H134" s="209">
        <v>1</v>
      </c>
      <c r="I134" s="209">
        <v>0</v>
      </c>
      <c r="J134" s="209">
        <v>0</v>
      </c>
      <c r="K134" s="209">
        <v>0</v>
      </c>
      <c r="L134" s="209">
        <v>0</v>
      </c>
      <c r="M134" s="210">
        <v>0</v>
      </c>
      <c r="N134" s="210">
        <v>0</v>
      </c>
      <c r="O134" s="209">
        <v>0</v>
      </c>
      <c r="P134" s="211">
        <v>0</v>
      </c>
      <c r="Q134" s="211">
        <v>0</v>
      </c>
      <c r="R134" s="211">
        <v>0</v>
      </c>
      <c r="S134" s="211">
        <v>0</v>
      </c>
      <c r="T134" s="211">
        <v>0</v>
      </c>
      <c r="U134" s="211">
        <v>0</v>
      </c>
      <c r="V134" s="211">
        <v>0</v>
      </c>
      <c r="W134" s="211">
        <v>0</v>
      </c>
      <c r="X134" s="211">
        <v>0</v>
      </c>
      <c r="Y134" s="211">
        <v>0</v>
      </c>
      <c r="Z134" s="211">
        <v>0</v>
      </c>
      <c r="AA134" s="212">
        <v>0</v>
      </c>
      <c r="AB134" s="212">
        <v>0</v>
      </c>
      <c r="AC134" s="212">
        <v>0</v>
      </c>
      <c r="AD134" s="212">
        <v>0</v>
      </c>
      <c r="AE134" s="212">
        <v>1</v>
      </c>
      <c r="AF134" s="212">
        <v>2</v>
      </c>
      <c r="AG134" s="212">
        <v>0</v>
      </c>
      <c r="AH134" s="212">
        <v>0</v>
      </c>
      <c r="AI134" s="212">
        <v>0</v>
      </c>
      <c r="AJ134" s="212">
        <v>0</v>
      </c>
      <c r="AK134" s="212">
        <v>0</v>
      </c>
      <c r="AL134" s="212">
        <v>0</v>
      </c>
      <c r="AM134" s="212">
        <v>0</v>
      </c>
      <c r="AN134" s="213">
        <v>0</v>
      </c>
      <c r="AO134" s="212">
        <v>0</v>
      </c>
      <c r="AP134" s="212">
        <v>0</v>
      </c>
      <c r="AQ134" s="212">
        <v>0</v>
      </c>
      <c r="AR134" s="212">
        <v>0</v>
      </c>
      <c r="AS134" s="212">
        <v>0</v>
      </c>
      <c r="AT134" s="212">
        <v>0</v>
      </c>
      <c r="AU134" s="212">
        <v>0</v>
      </c>
      <c r="AV134" s="212">
        <v>0</v>
      </c>
      <c r="AW134" s="212">
        <v>0</v>
      </c>
      <c r="AX134" s="212">
        <v>0</v>
      </c>
      <c r="AY134" s="212">
        <v>0</v>
      </c>
      <c r="AZ134" s="213">
        <v>0</v>
      </c>
      <c r="BA134" s="212">
        <v>0</v>
      </c>
      <c r="BB134" s="212">
        <v>0</v>
      </c>
      <c r="BC134" s="212">
        <v>0</v>
      </c>
      <c r="BD134" s="212">
        <v>0</v>
      </c>
      <c r="BE134" s="212">
        <v>0</v>
      </c>
      <c r="BF134" s="27">
        <v>0</v>
      </c>
      <c r="BG134" s="212">
        <v>0</v>
      </c>
      <c r="BH134" s="212">
        <v>0</v>
      </c>
      <c r="BI134" s="212">
        <v>0</v>
      </c>
      <c r="BJ134" s="212">
        <v>0</v>
      </c>
      <c r="BK134" s="212">
        <v>0</v>
      </c>
      <c r="BL134" s="214">
        <f t="shared" si="36"/>
        <v>0</v>
      </c>
      <c r="BM134" s="212">
        <v>0</v>
      </c>
      <c r="BN134" s="212">
        <v>0</v>
      </c>
      <c r="BO134" s="212">
        <v>0</v>
      </c>
      <c r="BP134" s="212">
        <v>0</v>
      </c>
      <c r="BQ134" s="212">
        <v>0</v>
      </c>
      <c r="BR134" s="212">
        <v>0</v>
      </c>
      <c r="BS134" s="212">
        <v>0</v>
      </c>
      <c r="BT134" s="212">
        <v>0</v>
      </c>
      <c r="BU134" s="212">
        <v>0</v>
      </c>
      <c r="BV134" s="212">
        <v>0</v>
      </c>
      <c r="BW134" s="212">
        <v>0</v>
      </c>
      <c r="BX134" s="212">
        <v>0</v>
      </c>
      <c r="BY134" s="214">
        <f t="shared" si="37"/>
        <v>0</v>
      </c>
      <c r="BZ134" s="213">
        <v>0</v>
      </c>
      <c r="CA134" s="212">
        <v>0</v>
      </c>
      <c r="CB134" s="212">
        <v>0</v>
      </c>
      <c r="CC134" s="212">
        <v>0</v>
      </c>
      <c r="CD134" s="212">
        <v>0</v>
      </c>
      <c r="CE134" s="212">
        <v>0</v>
      </c>
      <c r="CF134" s="212">
        <v>0</v>
      </c>
      <c r="CG134" s="212">
        <v>0</v>
      </c>
      <c r="CH134" s="212">
        <v>0</v>
      </c>
      <c r="CI134" s="212">
        <v>0</v>
      </c>
      <c r="CJ134" s="212">
        <v>0</v>
      </c>
      <c r="CK134" s="212">
        <v>0</v>
      </c>
      <c r="CL134" s="197">
        <f t="shared" si="38"/>
        <v>0</v>
      </c>
      <c r="CM134" s="212">
        <v>0</v>
      </c>
      <c r="CN134" s="212">
        <v>0</v>
      </c>
      <c r="CO134" s="212">
        <v>0</v>
      </c>
      <c r="CP134" s="212">
        <v>0</v>
      </c>
      <c r="CQ134" s="212">
        <v>0</v>
      </c>
      <c r="CR134" s="212">
        <v>0</v>
      </c>
      <c r="CS134" s="212">
        <v>0</v>
      </c>
      <c r="CT134" s="212">
        <v>0</v>
      </c>
      <c r="CU134" s="212">
        <v>0</v>
      </c>
      <c r="CV134" s="212">
        <v>0</v>
      </c>
      <c r="CW134" s="212">
        <v>0</v>
      </c>
      <c r="CX134" s="212">
        <v>0</v>
      </c>
      <c r="CY134" s="214">
        <f t="shared" si="39"/>
        <v>0</v>
      </c>
      <c r="CZ134" s="212">
        <v>0</v>
      </c>
      <c r="DA134" s="212">
        <v>0</v>
      </c>
      <c r="DB134" s="212">
        <v>0</v>
      </c>
      <c r="DC134" s="212">
        <v>0</v>
      </c>
      <c r="DD134" s="212">
        <v>0</v>
      </c>
      <c r="DE134" s="212">
        <v>0</v>
      </c>
      <c r="DF134" s="212">
        <v>0</v>
      </c>
      <c r="DG134" s="212">
        <v>0</v>
      </c>
      <c r="DH134" s="212">
        <v>0</v>
      </c>
      <c r="DI134" s="212">
        <v>0</v>
      </c>
      <c r="DJ134" s="212">
        <v>0</v>
      </c>
      <c r="DK134" s="212">
        <v>0</v>
      </c>
      <c r="DL134" s="214">
        <f t="shared" si="40"/>
        <v>0</v>
      </c>
      <c r="DM134" s="212">
        <v>0</v>
      </c>
      <c r="DN134" s="212">
        <v>0</v>
      </c>
      <c r="DO134" s="212">
        <v>0</v>
      </c>
      <c r="DP134" s="212">
        <v>0</v>
      </c>
      <c r="DQ134" s="212">
        <v>0</v>
      </c>
      <c r="DR134" s="212">
        <v>0</v>
      </c>
      <c r="DS134" s="212">
        <v>0</v>
      </c>
      <c r="DT134" s="212">
        <v>0</v>
      </c>
      <c r="DU134" s="212">
        <v>0</v>
      </c>
      <c r="DV134" s="212">
        <v>0</v>
      </c>
      <c r="DW134" s="212">
        <v>0</v>
      </c>
      <c r="DX134" s="212">
        <v>0</v>
      </c>
      <c r="DY134" s="213">
        <v>0</v>
      </c>
      <c r="DZ134" s="212">
        <v>0</v>
      </c>
      <c r="EA134" s="212"/>
      <c r="EC134" s="113" t="s">
        <v>265</v>
      </c>
      <c r="EE134" s="113"/>
      <c r="EF134" s="113"/>
      <c r="EG134" s="113"/>
      <c r="EH134" s="113"/>
      <c r="EI134" s="113"/>
      <c r="EJ134" s="113"/>
      <c r="EK134" s="113"/>
      <c r="EL134" s="113"/>
      <c r="EM134" s="113"/>
      <c r="EN134" s="113"/>
      <c r="EO134" s="113"/>
      <c r="EP134" s="113"/>
      <c r="EQ134" s="113"/>
      <c r="ER134" s="113"/>
      <c r="ES134" s="113"/>
      <c r="ET134" s="113"/>
      <c r="EU134" s="113"/>
      <c r="EV134" s="113"/>
    </row>
    <row r="135" spans="1:152" ht="20.100000000000001" customHeight="1" x14ac:dyDescent="0.25">
      <c r="A135" s="269"/>
      <c r="B135" s="206" t="s">
        <v>133</v>
      </c>
      <c r="C135" s="207" t="s">
        <v>134</v>
      </c>
      <c r="D135" s="208">
        <v>0</v>
      </c>
      <c r="E135" s="209">
        <v>0</v>
      </c>
      <c r="F135" s="209">
        <v>0</v>
      </c>
      <c r="G135" s="209">
        <v>0</v>
      </c>
      <c r="H135" s="209">
        <v>0</v>
      </c>
      <c r="I135" s="209">
        <v>0</v>
      </c>
      <c r="J135" s="209">
        <v>0</v>
      </c>
      <c r="K135" s="209">
        <v>0</v>
      </c>
      <c r="L135" s="209">
        <v>0</v>
      </c>
      <c r="M135" s="210">
        <v>0</v>
      </c>
      <c r="N135" s="210">
        <v>0</v>
      </c>
      <c r="O135" s="209">
        <v>0</v>
      </c>
      <c r="P135" s="211">
        <v>0</v>
      </c>
      <c r="Q135" s="211">
        <v>0</v>
      </c>
      <c r="R135" s="211">
        <v>0</v>
      </c>
      <c r="S135" s="211">
        <v>0</v>
      </c>
      <c r="T135" s="211">
        <v>0</v>
      </c>
      <c r="U135" s="211">
        <v>0</v>
      </c>
      <c r="V135" s="211">
        <v>0</v>
      </c>
      <c r="W135" s="211">
        <v>0</v>
      </c>
      <c r="X135" s="211">
        <v>0</v>
      </c>
      <c r="Y135" s="211">
        <v>0</v>
      </c>
      <c r="Z135" s="211">
        <v>0</v>
      </c>
      <c r="AA135" s="212">
        <v>0</v>
      </c>
      <c r="AB135" s="212">
        <v>0</v>
      </c>
      <c r="AC135" s="212">
        <v>0</v>
      </c>
      <c r="AD135" s="212">
        <v>0</v>
      </c>
      <c r="AE135" s="212">
        <v>0</v>
      </c>
      <c r="AF135" s="212">
        <v>0</v>
      </c>
      <c r="AG135" s="212">
        <v>0</v>
      </c>
      <c r="AH135" s="212">
        <v>0</v>
      </c>
      <c r="AI135" s="212">
        <v>0</v>
      </c>
      <c r="AJ135" s="212">
        <v>0</v>
      </c>
      <c r="AK135" s="212">
        <v>0</v>
      </c>
      <c r="AL135" s="212">
        <v>0</v>
      </c>
      <c r="AM135" s="212">
        <v>0</v>
      </c>
      <c r="AN135" s="213">
        <v>0</v>
      </c>
      <c r="AO135" s="212">
        <v>0</v>
      </c>
      <c r="AP135" s="212">
        <v>0</v>
      </c>
      <c r="AQ135" s="212">
        <v>0</v>
      </c>
      <c r="AR135" s="212">
        <v>0</v>
      </c>
      <c r="AS135" s="212">
        <v>0</v>
      </c>
      <c r="AT135" s="212">
        <v>0</v>
      </c>
      <c r="AU135" s="212">
        <v>0</v>
      </c>
      <c r="AV135" s="212">
        <v>0</v>
      </c>
      <c r="AW135" s="212">
        <v>0</v>
      </c>
      <c r="AX135" s="212">
        <v>0</v>
      </c>
      <c r="AY135" s="212">
        <v>0</v>
      </c>
      <c r="AZ135" s="213">
        <v>0</v>
      </c>
      <c r="BA135" s="212">
        <v>0</v>
      </c>
      <c r="BB135" s="212">
        <v>0</v>
      </c>
      <c r="BC135" s="212">
        <v>0</v>
      </c>
      <c r="BD135" s="212">
        <v>0</v>
      </c>
      <c r="BE135" s="212">
        <v>0</v>
      </c>
      <c r="BF135" s="27">
        <v>0</v>
      </c>
      <c r="BG135" s="212">
        <v>0</v>
      </c>
      <c r="BH135" s="212">
        <v>0</v>
      </c>
      <c r="BI135" s="212">
        <v>0</v>
      </c>
      <c r="BJ135" s="212">
        <v>0</v>
      </c>
      <c r="BK135" s="212">
        <v>0</v>
      </c>
      <c r="BL135" s="214">
        <f t="shared" si="36"/>
        <v>0</v>
      </c>
      <c r="BM135" s="212">
        <v>0</v>
      </c>
      <c r="BN135" s="212">
        <v>0</v>
      </c>
      <c r="BO135" s="212">
        <v>0</v>
      </c>
      <c r="BP135" s="212">
        <v>0</v>
      </c>
      <c r="BQ135" s="212">
        <v>0</v>
      </c>
      <c r="BR135" s="212">
        <v>0</v>
      </c>
      <c r="BS135" s="212">
        <v>0</v>
      </c>
      <c r="BT135" s="212">
        <v>0</v>
      </c>
      <c r="BU135" s="212">
        <v>0</v>
      </c>
      <c r="BV135" s="212">
        <v>0</v>
      </c>
      <c r="BW135" s="212">
        <v>0</v>
      </c>
      <c r="BX135" s="212">
        <v>0</v>
      </c>
      <c r="BY135" s="214">
        <f t="shared" si="37"/>
        <v>0</v>
      </c>
      <c r="BZ135" s="213">
        <v>0</v>
      </c>
      <c r="CA135" s="212">
        <v>0</v>
      </c>
      <c r="CB135" s="212">
        <v>0</v>
      </c>
      <c r="CC135" s="212">
        <v>0</v>
      </c>
      <c r="CD135" s="212">
        <v>0</v>
      </c>
      <c r="CE135" s="212">
        <v>0</v>
      </c>
      <c r="CF135" s="212">
        <v>0</v>
      </c>
      <c r="CG135" s="212">
        <v>0</v>
      </c>
      <c r="CH135" s="212">
        <v>0</v>
      </c>
      <c r="CI135" s="212">
        <v>0</v>
      </c>
      <c r="CJ135" s="212">
        <v>0</v>
      </c>
      <c r="CK135" s="212">
        <v>0</v>
      </c>
      <c r="CL135" s="197">
        <f t="shared" si="38"/>
        <v>0</v>
      </c>
      <c r="CM135" s="212">
        <v>0</v>
      </c>
      <c r="CN135" s="212">
        <v>0</v>
      </c>
      <c r="CO135" s="212">
        <v>0</v>
      </c>
      <c r="CP135" s="212">
        <v>0</v>
      </c>
      <c r="CQ135" s="212">
        <v>0</v>
      </c>
      <c r="CR135" s="212">
        <v>0</v>
      </c>
      <c r="CS135" s="212">
        <v>0</v>
      </c>
      <c r="CT135" s="212">
        <v>0</v>
      </c>
      <c r="CU135" s="212">
        <v>0</v>
      </c>
      <c r="CV135" s="212">
        <v>0</v>
      </c>
      <c r="CW135" s="212">
        <v>0</v>
      </c>
      <c r="CX135" s="212">
        <v>0</v>
      </c>
      <c r="CY135" s="214">
        <f t="shared" si="39"/>
        <v>0</v>
      </c>
      <c r="CZ135" s="212">
        <v>0</v>
      </c>
      <c r="DA135" s="212">
        <v>1</v>
      </c>
      <c r="DB135" s="212">
        <v>0</v>
      </c>
      <c r="DC135" s="212">
        <v>0</v>
      </c>
      <c r="DD135" s="212">
        <v>0</v>
      </c>
      <c r="DE135" s="212">
        <v>0</v>
      </c>
      <c r="DF135" s="212">
        <v>0</v>
      </c>
      <c r="DG135" s="212">
        <v>0</v>
      </c>
      <c r="DH135" s="212">
        <v>0</v>
      </c>
      <c r="DI135" s="212">
        <v>0</v>
      </c>
      <c r="DJ135" s="212">
        <v>0</v>
      </c>
      <c r="DK135" s="212">
        <v>0</v>
      </c>
      <c r="DL135" s="214">
        <f t="shared" si="40"/>
        <v>1</v>
      </c>
      <c r="DM135" s="212">
        <v>0</v>
      </c>
      <c r="DN135" s="212">
        <v>0</v>
      </c>
      <c r="DO135" s="212">
        <v>0</v>
      </c>
      <c r="DP135" s="212">
        <v>0</v>
      </c>
      <c r="DQ135" s="212">
        <v>0</v>
      </c>
      <c r="DR135" s="212">
        <v>0</v>
      </c>
      <c r="DS135" s="212">
        <v>0</v>
      </c>
      <c r="DT135" s="212">
        <v>0</v>
      </c>
      <c r="DU135" s="212">
        <v>0</v>
      </c>
      <c r="DV135" s="212">
        <v>0</v>
      </c>
      <c r="DW135" s="212">
        <v>1</v>
      </c>
      <c r="DX135" s="212">
        <v>0</v>
      </c>
      <c r="DY135" s="213">
        <v>0</v>
      </c>
      <c r="DZ135" s="212">
        <v>0</v>
      </c>
      <c r="EA135" s="212"/>
      <c r="EC135" s="113" t="s">
        <v>265</v>
      </c>
      <c r="EE135" s="113"/>
      <c r="EF135" s="113"/>
      <c r="EG135" s="113"/>
      <c r="EH135" s="113"/>
      <c r="EI135" s="113"/>
      <c r="EJ135" s="113"/>
      <c r="EK135" s="113"/>
      <c r="EL135" s="113"/>
      <c r="EM135" s="113"/>
      <c r="EN135" s="113"/>
      <c r="EO135" s="113"/>
      <c r="EP135" s="113"/>
      <c r="EQ135" s="113"/>
      <c r="ER135" s="113"/>
      <c r="ES135" s="113"/>
      <c r="ET135" s="113"/>
      <c r="EU135" s="113"/>
      <c r="EV135" s="113"/>
    </row>
    <row r="136" spans="1:152" ht="20.100000000000001" customHeight="1" x14ac:dyDescent="0.25">
      <c r="A136" s="269"/>
      <c r="B136" s="206" t="s">
        <v>75</v>
      </c>
      <c r="C136" s="207" t="s">
        <v>113</v>
      </c>
      <c r="D136" s="208">
        <v>0</v>
      </c>
      <c r="E136" s="209">
        <v>0</v>
      </c>
      <c r="F136" s="209">
        <v>0</v>
      </c>
      <c r="G136" s="209">
        <v>0</v>
      </c>
      <c r="H136" s="209">
        <v>1</v>
      </c>
      <c r="I136" s="209">
        <v>0</v>
      </c>
      <c r="J136" s="209">
        <v>0</v>
      </c>
      <c r="K136" s="209">
        <v>0</v>
      </c>
      <c r="L136" s="209">
        <v>0</v>
      </c>
      <c r="M136" s="210">
        <v>0</v>
      </c>
      <c r="N136" s="210">
        <v>0</v>
      </c>
      <c r="O136" s="209">
        <v>0</v>
      </c>
      <c r="P136" s="211">
        <v>0</v>
      </c>
      <c r="Q136" s="211">
        <v>0</v>
      </c>
      <c r="R136" s="211">
        <v>0</v>
      </c>
      <c r="S136" s="211">
        <v>0</v>
      </c>
      <c r="T136" s="211">
        <v>0</v>
      </c>
      <c r="U136" s="211">
        <v>0</v>
      </c>
      <c r="V136" s="211">
        <v>0</v>
      </c>
      <c r="W136" s="211">
        <v>0</v>
      </c>
      <c r="X136" s="211">
        <v>0</v>
      </c>
      <c r="Y136" s="211">
        <v>0</v>
      </c>
      <c r="Z136" s="211">
        <v>0</v>
      </c>
      <c r="AA136" s="212">
        <v>0</v>
      </c>
      <c r="AB136" s="212">
        <v>0</v>
      </c>
      <c r="AC136" s="212">
        <v>0</v>
      </c>
      <c r="AD136" s="212">
        <v>0</v>
      </c>
      <c r="AE136" s="212">
        <v>0</v>
      </c>
      <c r="AF136" s="212">
        <v>0</v>
      </c>
      <c r="AG136" s="212">
        <v>0</v>
      </c>
      <c r="AH136" s="212">
        <v>0</v>
      </c>
      <c r="AI136" s="212">
        <v>0</v>
      </c>
      <c r="AJ136" s="212">
        <v>0</v>
      </c>
      <c r="AK136" s="212">
        <v>0</v>
      </c>
      <c r="AL136" s="212">
        <v>0</v>
      </c>
      <c r="AM136" s="212">
        <v>0</v>
      </c>
      <c r="AN136" s="213">
        <v>0</v>
      </c>
      <c r="AO136" s="212">
        <v>0</v>
      </c>
      <c r="AP136" s="212">
        <v>0</v>
      </c>
      <c r="AQ136" s="212">
        <v>0</v>
      </c>
      <c r="AR136" s="212">
        <v>0</v>
      </c>
      <c r="AS136" s="212">
        <v>0</v>
      </c>
      <c r="AT136" s="212">
        <v>0</v>
      </c>
      <c r="AU136" s="212">
        <v>0</v>
      </c>
      <c r="AV136" s="212">
        <v>0</v>
      </c>
      <c r="AW136" s="212">
        <v>0</v>
      </c>
      <c r="AX136" s="212">
        <v>0</v>
      </c>
      <c r="AY136" s="212">
        <v>0</v>
      </c>
      <c r="AZ136" s="213">
        <v>0</v>
      </c>
      <c r="BA136" s="212">
        <v>0</v>
      </c>
      <c r="BB136" s="212">
        <v>0</v>
      </c>
      <c r="BC136" s="212">
        <v>1</v>
      </c>
      <c r="BD136" s="212">
        <v>0</v>
      </c>
      <c r="BE136" s="212">
        <v>0</v>
      </c>
      <c r="BF136" s="27">
        <v>0</v>
      </c>
      <c r="BG136" s="212">
        <v>0</v>
      </c>
      <c r="BH136" s="212">
        <v>0</v>
      </c>
      <c r="BI136" s="212">
        <v>0</v>
      </c>
      <c r="BJ136" s="212">
        <v>0</v>
      </c>
      <c r="BK136" s="212">
        <v>0</v>
      </c>
      <c r="BL136" s="214">
        <f t="shared" si="36"/>
        <v>1</v>
      </c>
      <c r="BM136" s="212">
        <v>0</v>
      </c>
      <c r="BN136" s="212">
        <v>0</v>
      </c>
      <c r="BO136" s="212">
        <v>0</v>
      </c>
      <c r="BP136" s="212">
        <v>1</v>
      </c>
      <c r="BQ136" s="212">
        <v>1</v>
      </c>
      <c r="BR136" s="212">
        <v>0</v>
      </c>
      <c r="BS136" s="212">
        <v>2</v>
      </c>
      <c r="BT136" s="212">
        <v>1</v>
      </c>
      <c r="BU136" s="212">
        <v>0</v>
      </c>
      <c r="BV136" s="212">
        <v>0</v>
      </c>
      <c r="BW136" s="212">
        <v>0</v>
      </c>
      <c r="BX136" s="212">
        <v>4</v>
      </c>
      <c r="BY136" s="214">
        <f t="shared" si="37"/>
        <v>9</v>
      </c>
      <c r="BZ136" s="213">
        <v>0</v>
      </c>
      <c r="CA136" s="212">
        <v>0</v>
      </c>
      <c r="CB136" s="212">
        <v>0</v>
      </c>
      <c r="CC136" s="212">
        <v>0</v>
      </c>
      <c r="CD136" s="212">
        <v>0</v>
      </c>
      <c r="CE136" s="212">
        <v>0</v>
      </c>
      <c r="CF136" s="212">
        <v>1</v>
      </c>
      <c r="CG136" s="212">
        <v>0</v>
      </c>
      <c r="CH136" s="212">
        <v>1</v>
      </c>
      <c r="CI136" s="212">
        <v>4</v>
      </c>
      <c r="CJ136" s="212">
        <v>4</v>
      </c>
      <c r="CK136" s="212">
        <v>0</v>
      </c>
      <c r="CL136" s="197">
        <f t="shared" si="38"/>
        <v>10</v>
      </c>
      <c r="CM136" s="212">
        <v>2</v>
      </c>
      <c r="CN136" s="212">
        <v>6</v>
      </c>
      <c r="CO136" s="212">
        <v>4</v>
      </c>
      <c r="CP136" s="212">
        <v>5</v>
      </c>
      <c r="CQ136" s="212">
        <v>7</v>
      </c>
      <c r="CR136" s="212">
        <v>1</v>
      </c>
      <c r="CS136" s="212">
        <v>6</v>
      </c>
      <c r="CT136" s="212">
        <v>10</v>
      </c>
      <c r="CU136" s="212">
        <v>4</v>
      </c>
      <c r="CV136" s="212">
        <v>5</v>
      </c>
      <c r="CW136" s="212">
        <v>1</v>
      </c>
      <c r="CX136" s="212">
        <v>2</v>
      </c>
      <c r="CY136" s="214">
        <f t="shared" si="39"/>
        <v>53</v>
      </c>
      <c r="CZ136" s="212">
        <v>0</v>
      </c>
      <c r="DA136" s="212">
        <v>0</v>
      </c>
      <c r="DB136" s="212">
        <v>0</v>
      </c>
      <c r="DC136" s="212">
        <v>4</v>
      </c>
      <c r="DD136" s="212">
        <v>16</v>
      </c>
      <c r="DE136" s="212">
        <v>1</v>
      </c>
      <c r="DF136" s="212">
        <v>1</v>
      </c>
      <c r="DG136" s="212">
        <v>8</v>
      </c>
      <c r="DH136" s="212">
        <v>5</v>
      </c>
      <c r="DI136" s="212">
        <v>1</v>
      </c>
      <c r="DJ136" s="212">
        <v>0</v>
      </c>
      <c r="DK136" s="212">
        <v>10</v>
      </c>
      <c r="DL136" s="214">
        <f t="shared" si="40"/>
        <v>46</v>
      </c>
      <c r="DM136" s="212">
        <v>11</v>
      </c>
      <c r="DN136" s="212">
        <v>3</v>
      </c>
      <c r="DO136" s="212">
        <v>3</v>
      </c>
      <c r="DP136" s="212">
        <v>7</v>
      </c>
      <c r="DQ136" s="212">
        <v>2</v>
      </c>
      <c r="DR136" s="212">
        <v>0</v>
      </c>
      <c r="DS136" s="212">
        <v>0</v>
      </c>
      <c r="DT136" s="212">
        <v>0</v>
      </c>
      <c r="DU136" s="212">
        <v>2</v>
      </c>
      <c r="DV136" s="212">
        <v>0</v>
      </c>
      <c r="DW136" s="212">
        <v>2</v>
      </c>
      <c r="DX136" s="212">
        <v>3</v>
      </c>
      <c r="DY136" s="213">
        <v>2</v>
      </c>
      <c r="DZ136" s="212">
        <v>3</v>
      </c>
      <c r="EA136" s="212"/>
      <c r="EC136" s="113" t="s">
        <v>265</v>
      </c>
      <c r="EE136" s="113"/>
      <c r="EF136" s="113"/>
      <c r="EG136" s="113"/>
      <c r="EH136" s="113"/>
      <c r="EI136" s="113"/>
      <c r="EJ136" s="113"/>
      <c r="EK136" s="113"/>
      <c r="EL136" s="113"/>
      <c r="EM136" s="113"/>
      <c r="EN136" s="113"/>
      <c r="EO136" s="113"/>
      <c r="EP136" s="113"/>
      <c r="EQ136" s="113"/>
      <c r="ER136" s="113"/>
      <c r="ES136" s="113"/>
      <c r="ET136" s="113"/>
      <c r="EU136" s="113"/>
      <c r="EV136" s="113"/>
    </row>
    <row r="137" spans="1:152" ht="20.100000000000001" customHeight="1" x14ac:dyDescent="0.25">
      <c r="A137" s="269"/>
      <c r="B137" s="206" t="s">
        <v>112</v>
      </c>
      <c r="C137" s="207" t="s">
        <v>116</v>
      </c>
      <c r="D137" s="208">
        <v>0</v>
      </c>
      <c r="E137" s="209">
        <v>0</v>
      </c>
      <c r="F137" s="209">
        <v>0</v>
      </c>
      <c r="G137" s="209">
        <v>0</v>
      </c>
      <c r="H137" s="209">
        <v>0</v>
      </c>
      <c r="I137" s="209">
        <v>0</v>
      </c>
      <c r="J137" s="209">
        <v>0</v>
      </c>
      <c r="K137" s="209">
        <v>0</v>
      </c>
      <c r="L137" s="209">
        <v>0</v>
      </c>
      <c r="M137" s="210">
        <v>0</v>
      </c>
      <c r="N137" s="210">
        <v>0</v>
      </c>
      <c r="O137" s="209">
        <v>0</v>
      </c>
      <c r="P137" s="211">
        <v>0</v>
      </c>
      <c r="Q137" s="211">
        <v>0</v>
      </c>
      <c r="R137" s="211">
        <v>0</v>
      </c>
      <c r="S137" s="211">
        <v>0</v>
      </c>
      <c r="T137" s="211">
        <v>0</v>
      </c>
      <c r="U137" s="211">
        <v>0</v>
      </c>
      <c r="V137" s="211">
        <v>0</v>
      </c>
      <c r="W137" s="211">
        <v>0</v>
      </c>
      <c r="X137" s="211">
        <v>0</v>
      </c>
      <c r="Y137" s="211">
        <v>0</v>
      </c>
      <c r="Z137" s="211">
        <v>0</v>
      </c>
      <c r="AA137" s="212">
        <v>0</v>
      </c>
      <c r="AB137" s="212">
        <v>0</v>
      </c>
      <c r="AC137" s="212">
        <v>0</v>
      </c>
      <c r="AD137" s="212">
        <v>0</v>
      </c>
      <c r="AE137" s="212">
        <v>0</v>
      </c>
      <c r="AF137" s="212">
        <v>0</v>
      </c>
      <c r="AG137" s="212">
        <v>0</v>
      </c>
      <c r="AH137" s="212">
        <v>0</v>
      </c>
      <c r="AI137" s="212">
        <v>0</v>
      </c>
      <c r="AJ137" s="212">
        <v>0</v>
      </c>
      <c r="AK137" s="212">
        <v>0</v>
      </c>
      <c r="AL137" s="212">
        <v>0</v>
      </c>
      <c r="AM137" s="212">
        <v>0</v>
      </c>
      <c r="AN137" s="213">
        <v>0</v>
      </c>
      <c r="AO137" s="212">
        <v>0</v>
      </c>
      <c r="AP137" s="212">
        <v>0</v>
      </c>
      <c r="AQ137" s="212">
        <v>0</v>
      </c>
      <c r="AR137" s="212">
        <v>0</v>
      </c>
      <c r="AS137" s="212">
        <v>0</v>
      </c>
      <c r="AT137" s="212">
        <v>0</v>
      </c>
      <c r="AU137" s="212">
        <v>0</v>
      </c>
      <c r="AV137" s="212">
        <v>0</v>
      </c>
      <c r="AW137" s="212">
        <v>0</v>
      </c>
      <c r="AX137" s="212">
        <v>0</v>
      </c>
      <c r="AY137" s="212">
        <v>0</v>
      </c>
      <c r="AZ137" s="213">
        <v>0</v>
      </c>
      <c r="BA137" s="212">
        <v>0</v>
      </c>
      <c r="BB137" s="212">
        <v>0</v>
      </c>
      <c r="BC137" s="212">
        <v>0</v>
      </c>
      <c r="BD137" s="212">
        <v>0</v>
      </c>
      <c r="BE137" s="212">
        <v>0</v>
      </c>
      <c r="BF137" s="27">
        <v>0</v>
      </c>
      <c r="BG137" s="212">
        <v>0</v>
      </c>
      <c r="BH137" s="212">
        <v>0</v>
      </c>
      <c r="BI137" s="212">
        <v>0</v>
      </c>
      <c r="BJ137" s="212">
        <v>0</v>
      </c>
      <c r="BK137" s="212">
        <v>0</v>
      </c>
      <c r="BL137" s="214">
        <f t="shared" si="36"/>
        <v>0</v>
      </c>
      <c r="BM137" s="212">
        <v>0</v>
      </c>
      <c r="BN137" s="212">
        <v>0</v>
      </c>
      <c r="BO137" s="212">
        <v>0</v>
      </c>
      <c r="BP137" s="212">
        <v>0</v>
      </c>
      <c r="BQ137" s="212">
        <v>0</v>
      </c>
      <c r="BR137" s="212">
        <v>0</v>
      </c>
      <c r="BS137" s="212">
        <v>0</v>
      </c>
      <c r="BT137" s="212">
        <v>0</v>
      </c>
      <c r="BU137" s="212">
        <v>0</v>
      </c>
      <c r="BV137" s="212">
        <v>0</v>
      </c>
      <c r="BW137" s="212">
        <v>0</v>
      </c>
      <c r="BX137" s="212">
        <v>0</v>
      </c>
      <c r="BY137" s="214">
        <f t="shared" si="37"/>
        <v>0</v>
      </c>
      <c r="BZ137" s="213">
        <v>0</v>
      </c>
      <c r="CA137" s="212">
        <v>0</v>
      </c>
      <c r="CB137" s="212">
        <v>0</v>
      </c>
      <c r="CC137" s="212">
        <v>0</v>
      </c>
      <c r="CD137" s="212">
        <v>0</v>
      </c>
      <c r="CE137" s="212">
        <v>0</v>
      </c>
      <c r="CF137" s="212">
        <v>0</v>
      </c>
      <c r="CG137" s="212">
        <v>0</v>
      </c>
      <c r="CH137" s="212">
        <v>0</v>
      </c>
      <c r="CI137" s="212">
        <v>0</v>
      </c>
      <c r="CJ137" s="212">
        <v>0</v>
      </c>
      <c r="CK137" s="212">
        <v>0</v>
      </c>
      <c r="CL137" s="197">
        <f t="shared" si="38"/>
        <v>0</v>
      </c>
      <c r="CM137" s="212">
        <v>1</v>
      </c>
      <c r="CN137" s="212">
        <v>0</v>
      </c>
      <c r="CO137" s="212">
        <v>0</v>
      </c>
      <c r="CP137" s="212">
        <v>0</v>
      </c>
      <c r="CQ137" s="212">
        <v>0</v>
      </c>
      <c r="CR137" s="212">
        <v>0</v>
      </c>
      <c r="CS137" s="212">
        <v>0</v>
      </c>
      <c r="CT137" s="212">
        <v>0</v>
      </c>
      <c r="CU137" s="212">
        <v>0</v>
      </c>
      <c r="CV137" s="212">
        <v>0</v>
      </c>
      <c r="CW137" s="212">
        <v>0</v>
      </c>
      <c r="CX137" s="212">
        <v>0</v>
      </c>
      <c r="CY137" s="214">
        <f t="shared" si="39"/>
        <v>1</v>
      </c>
      <c r="CZ137" s="212">
        <v>0</v>
      </c>
      <c r="DA137" s="212">
        <v>0</v>
      </c>
      <c r="DB137" s="212">
        <v>0</v>
      </c>
      <c r="DC137" s="212">
        <v>1</v>
      </c>
      <c r="DD137" s="212">
        <v>2</v>
      </c>
      <c r="DE137" s="212">
        <v>0</v>
      </c>
      <c r="DF137" s="212">
        <v>0</v>
      </c>
      <c r="DG137" s="212">
        <v>0</v>
      </c>
      <c r="DH137" s="212">
        <v>0</v>
      </c>
      <c r="DI137" s="212">
        <v>0</v>
      </c>
      <c r="DJ137" s="212">
        <v>0</v>
      </c>
      <c r="DK137" s="212">
        <v>0</v>
      </c>
      <c r="DL137" s="214">
        <f t="shared" si="40"/>
        <v>3</v>
      </c>
      <c r="DM137" s="212">
        <v>0</v>
      </c>
      <c r="DN137" s="212">
        <v>0</v>
      </c>
      <c r="DO137" s="212">
        <v>0</v>
      </c>
      <c r="DP137" s="212">
        <v>1</v>
      </c>
      <c r="DQ137" s="212">
        <v>0</v>
      </c>
      <c r="DR137" s="212">
        <v>0</v>
      </c>
      <c r="DS137" s="212">
        <v>0</v>
      </c>
      <c r="DT137" s="212">
        <v>0</v>
      </c>
      <c r="DU137" s="212">
        <v>0</v>
      </c>
      <c r="DV137" s="212">
        <v>0</v>
      </c>
      <c r="DW137" s="212">
        <v>0</v>
      </c>
      <c r="DX137" s="212">
        <v>0</v>
      </c>
      <c r="DY137" s="213">
        <v>0</v>
      </c>
      <c r="DZ137" s="212">
        <v>0</v>
      </c>
      <c r="EA137" s="212"/>
      <c r="EC137" s="113" t="s">
        <v>265</v>
      </c>
      <c r="EE137" s="113"/>
      <c r="EF137" s="113"/>
      <c r="EG137" s="113"/>
      <c r="EH137" s="113"/>
      <c r="EI137" s="113"/>
      <c r="EJ137" s="113"/>
      <c r="EK137" s="113"/>
      <c r="EL137" s="113"/>
      <c r="EM137" s="113"/>
      <c r="EN137" s="113"/>
      <c r="EO137" s="113"/>
      <c r="EP137" s="113"/>
      <c r="EQ137" s="113"/>
      <c r="ER137" s="113"/>
      <c r="ES137" s="113"/>
      <c r="ET137" s="113"/>
      <c r="EU137" s="113"/>
      <c r="EV137" s="113"/>
    </row>
    <row r="138" spans="1:152" ht="20.100000000000001" customHeight="1" x14ac:dyDescent="0.25">
      <c r="A138" s="269"/>
      <c r="B138" s="70" t="s">
        <v>32</v>
      </c>
      <c r="C138" s="53" t="s">
        <v>72</v>
      </c>
      <c r="D138" s="75">
        <v>337</v>
      </c>
      <c r="E138" s="76">
        <v>211</v>
      </c>
      <c r="F138" s="76">
        <v>243</v>
      </c>
      <c r="G138" s="76">
        <v>224</v>
      </c>
      <c r="H138" s="76">
        <v>245</v>
      </c>
      <c r="I138" s="76">
        <v>252</v>
      </c>
      <c r="J138" s="76">
        <v>240</v>
      </c>
      <c r="K138" s="76">
        <v>188</v>
      </c>
      <c r="L138" s="76">
        <v>204</v>
      </c>
      <c r="M138" s="79">
        <v>213</v>
      </c>
      <c r="N138" s="79">
        <v>215</v>
      </c>
      <c r="O138" s="76">
        <v>352</v>
      </c>
      <c r="P138" s="77">
        <v>201</v>
      </c>
      <c r="Q138" s="77">
        <v>204</v>
      </c>
      <c r="R138" s="77">
        <v>292</v>
      </c>
      <c r="S138" s="77">
        <v>295</v>
      </c>
      <c r="T138" s="77">
        <v>426</v>
      </c>
      <c r="U138" s="77">
        <v>419</v>
      </c>
      <c r="V138" s="77">
        <v>314</v>
      </c>
      <c r="W138" s="77">
        <v>391</v>
      </c>
      <c r="X138" s="77">
        <v>426</v>
      </c>
      <c r="Y138" s="77">
        <v>337</v>
      </c>
      <c r="Z138" s="78">
        <v>327</v>
      </c>
      <c r="AA138" s="78">
        <v>488</v>
      </c>
      <c r="AB138" s="78">
        <v>347</v>
      </c>
      <c r="AC138" s="78">
        <v>348</v>
      </c>
      <c r="AD138" s="78">
        <v>397</v>
      </c>
      <c r="AE138" s="78">
        <v>494</v>
      </c>
      <c r="AF138" s="78">
        <v>485</v>
      </c>
      <c r="AG138" s="78">
        <v>495</v>
      </c>
      <c r="AH138" s="78">
        <v>479</v>
      </c>
      <c r="AI138" s="78">
        <v>380</v>
      </c>
      <c r="AJ138" s="78">
        <v>386</v>
      </c>
      <c r="AK138" s="118">
        <v>401</v>
      </c>
      <c r="AL138" s="118">
        <v>445</v>
      </c>
      <c r="AM138" s="118">
        <v>489</v>
      </c>
      <c r="AN138" s="54">
        <v>471</v>
      </c>
      <c r="AO138" s="37">
        <v>660</v>
      </c>
      <c r="AP138" s="37">
        <v>762</v>
      </c>
      <c r="AQ138" s="37">
        <v>690</v>
      </c>
      <c r="AR138" s="37">
        <v>872</v>
      </c>
      <c r="AS138" s="37">
        <v>713</v>
      </c>
      <c r="AT138" s="37">
        <v>899</v>
      </c>
      <c r="AU138" s="37">
        <v>817</v>
      </c>
      <c r="AV138" s="37">
        <v>856</v>
      </c>
      <c r="AW138" s="37">
        <v>1038</v>
      </c>
      <c r="AX138" s="37">
        <v>932</v>
      </c>
      <c r="AY138" s="37">
        <v>1018</v>
      </c>
      <c r="AZ138" s="54">
        <v>924</v>
      </c>
      <c r="BA138" s="37">
        <v>931</v>
      </c>
      <c r="BB138" s="37">
        <v>1123</v>
      </c>
      <c r="BC138" s="37">
        <v>1294</v>
      </c>
      <c r="BD138" s="37">
        <v>1524</v>
      </c>
      <c r="BE138" s="37">
        <v>1280</v>
      </c>
      <c r="BF138" s="37">
        <v>1702</v>
      </c>
      <c r="BG138" s="37">
        <v>1464</v>
      </c>
      <c r="BH138" s="37">
        <v>1553</v>
      </c>
      <c r="BI138" s="37">
        <v>1770</v>
      </c>
      <c r="BJ138" s="37">
        <v>1810</v>
      </c>
      <c r="BK138" s="37">
        <v>2059</v>
      </c>
      <c r="BL138" s="197">
        <f t="shared" si="36"/>
        <v>17434</v>
      </c>
      <c r="BM138" s="37">
        <v>1752</v>
      </c>
      <c r="BN138" s="37">
        <v>1745</v>
      </c>
      <c r="BO138" s="37">
        <v>1836</v>
      </c>
      <c r="BP138" s="37">
        <v>1821</v>
      </c>
      <c r="BQ138" s="37">
        <v>1971</v>
      </c>
      <c r="BR138" s="37">
        <v>1705</v>
      </c>
      <c r="BS138" s="37">
        <v>1946</v>
      </c>
      <c r="BT138" s="37">
        <v>1813</v>
      </c>
      <c r="BU138" s="37">
        <v>1478</v>
      </c>
      <c r="BV138" s="37">
        <v>1160</v>
      </c>
      <c r="BW138" s="37">
        <v>1012</v>
      </c>
      <c r="BX138" s="37">
        <v>1328</v>
      </c>
      <c r="BY138" s="214">
        <f t="shared" si="37"/>
        <v>19567</v>
      </c>
      <c r="BZ138" s="54">
        <v>1184</v>
      </c>
      <c r="CA138" s="37">
        <v>1028</v>
      </c>
      <c r="CB138" s="37">
        <v>1203</v>
      </c>
      <c r="CC138" s="37">
        <v>1151</v>
      </c>
      <c r="CD138" s="37">
        <v>1100</v>
      </c>
      <c r="CE138" s="37">
        <v>1176</v>
      </c>
      <c r="CF138" s="37">
        <v>1250</v>
      </c>
      <c r="CG138" s="37">
        <v>1101</v>
      </c>
      <c r="CH138" s="37">
        <v>1197</v>
      </c>
      <c r="CI138" s="37">
        <v>1192</v>
      </c>
      <c r="CJ138" s="37">
        <v>1041</v>
      </c>
      <c r="CK138" s="37">
        <v>1283</v>
      </c>
      <c r="CL138" s="197">
        <f t="shared" si="38"/>
        <v>13906</v>
      </c>
      <c r="CM138" s="37">
        <v>1080</v>
      </c>
      <c r="CN138" s="37">
        <v>1070</v>
      </c>
      <c r="CO138" s="37">
        <v>1218</v>
      </c>
      <c r="CP138" s="37">
        <v>1290</v>
      </c>
      <c r="CQ138" s="37">
        <v>1304</v>
      </c>
      <c r="CR138" s="37">
        <v>1469</v>
      </c>
      <c r="CS138" s="37">
        <v>1513</v>
      </c>
      <c r="CT138" s="37">
        <v>1812</v>
      </c>
      <c r="CU138" s="37">
        <v>1772</v>
      </c>
      <c r="CV138" s="37">
        <v>1729</v>
      </c>
      <c r="CW138" s="37">
        <v>1700</v>
      </c>
      <c r="CX138" s="37">
        <v>1978</v>
      </c>
      <c r="CY138" s="214">
        <f t="shared" si="39"/>
        <v>17935</v>
      </c>
      <c r="CZ138" s="37">
        <v>1695</v>
      </c>
      <c r="DA138" s="37">
        <v>1529</v>
      </c>
      <c r="DB138" s="37">
        <v>2016</v>
      </c>
      <c r="DC138" s="37">
        <v>1791</v>
      </c>
      <c r="DD138" s="37">
        <v>2025</v>
      </c>
      <c r="DE138" s="37">
        <v>1863</v>
      </c>
      <c r="DF138" s="37">
        <v>1802</v>
      </c>
      <c r="DG138" s="37">
        <v>1890</v>
      </c>
      <c r="DH138" s="37">
        <v>1742</v>
      </c>
      <c r="DI138" s="37">
        <v>1894</v>
      </c>
      <c r="DJ138" s="37">
        <v>1802</v>
      </c>
      <c r="DK138" s="37">
        <v>1910</v>
      </c>
      <c r="DL138" s="214">
        <f t="shared" si="40"/>
        <v>21959</v>
      </c>
      <c r="DM138" s="37">
        <v>1815</v>
      </c>
      <c r="DN138" s="37">
        <v>1589</v>
      </c>
      <c r="DO138" s="37">
        <v>1877</v>
      </c>
      <c r="DP138" s="37">
        <v>2023</v>
      </c>
      <c r="DQ138" s="37">
        <v>1968</v>
      </c>
      <c r="DR138" s="37">
        <v>2045</v>
      </c>
      <c r="DS138" s="37">
        <v>2407</v>
      </c>
      <c r="DT138" s="37">
        <v>2536</v>
      </c>
      <c r="DU138" s="37">
        <v>2345</v>
      </c>
      <c r="DV138" s="37">
        <v>2622</v>
      </c>
      <c r="DW138" s="37">
        <v>2482</v>
      </c>
      <c r="DX138" s="37">
        <v>2461</v>
      </c>
      <c r="DY138" s="54">
        <v>2499</v>
      </c>
      <c r="DZ138" s="37">
        <v>2243</v>
      </c>
      <c r="EA138" s="37"/>
      <c r="EC138" s="113" t="s">
        <v>265</v>
      </c>
      <c r="EE138" s="113"/>
      <c r="EF138" s="113"/>
      <c r="EG138" s="113"/>
      <c r="EH138" s="113"/>
      <c r="EI138" s="113"/>
      <c r="EJ138" s="113"/>
      <c r="EK138" s="113"/>
      <c r="EL138" s="113"/>
      <c r="EM138" s="113"/>
      <c r="EN138" s="113"/>
      <c r="EO138" s="113"/>
      <c r="EP138" s="113"/>
      <c r="EQ138" s="113"/>
      <c r="ER138" s="113"/>
      <c r="ES138" s="113"/>
      <c r="ET138" s="113"/>
      <c r="EU138" s="113"/>
      <c r="EV138" s="113"/>
    </row>
    <row r="139" spans="1:152" ht="20.100000000000001" customHeight="1" x14ac:dyDescent="0.25">
      <c r="A139" s="269"/>
      <c r="B139" s="70" t="s">
        <v>57</v>
      </c>
      <c r="C139" s="53" t="s">
        <v>58</v>
      </c>
      <c r="D139" s="75">
        <v>0</v>
      </c>
      <c r="E139" s="76">
        <v>0</v>
      </c>
      <c r="F139" s="76">
        <v>0</v>
      </c>
      <c r="G139" s="76">
        <v>0</v>
      </c>
      <c r="H139" s="76">
        <v>0</v>
      </c>
      <c r="I139" s="76">
        <v>0</v>
      </c>
      <c r="J139" s="76">
        <v>0</v>
      </c>
      <c r="K139" s="76">
        <v>0</v>
      </c>
      <c r="L139" s="76">
        <v>0</v>
      </c>
      <c r="M139" s="76">
        <v>0</v>
      </c>
      <c r="N139" s="76">
        <v>0</v>
      </c>
      <c r="O139" s="76">
        <v>0</v>
      </c>
      <c r="P139" s="76">
        <v>0</v>
      </c>
      <c r="Q139" s="76">
        <v>0</v>
      </c>
      <c r="R139" s="76">
        <v>0</v>
      </c>
      <c r="S139" s="76">
        <v>0</v>
      </c>
      <c r="T139" s="76">
        <v>0</v>
      </c>
      <c r="U139" s="76">
        <v>0</v>
      </c>
      <c r="V139" s="76">
        <v>0</v>
      </c>
      <c r="W139" s="76">
        <v>0</v>
      </c>
      <c r="X139" s="76">
        <v>0</v>
      </c>
      <c r="Y139" s="76">
        <v>0</v>
      </c>
      <c r="Z139" s="76">
        <v>0</v>
      </c>
      <c r="AA139" s="76">
        <v>0</v>
      </c>
      <c r="AB139" s="76">
        <v>0</v>
      </c>
      <c r="AC139" s="76">
        <v>0</v>
      </c>
      <c r="AD139" s="76">
        <v>0</v>
      </c>
      <c r="AE139" s="76">
        <v>0</v>
      </c>
      <c r="AF139" s="76">
        <v>0</v>
      </c>
      <c r="AG139" s="76">
        <v>0</v>
      </c>
      <c r="AH139" s="76">
        <v>0</v>
      </c>
      <c r="AI139" s="76">
        <v>0</v>
      </c>
      <c r="AJ139" s="76">
        <v>0</v>
      </c>
      <c r="AK139" s="76">
        <v>0</v>
      </c>
      <c r="AL139" s="76">
        <v>0</v>
      </c>
      <c r="AM139" s="186">
        <v>0</v>
      </c>
      <c r="AN139" s="54">
        <v>0</v>
      </c>
      <c r="AO139" s="37">
        <v>0</v>
      </c>
      <c r="AP139" s="37">
        <v>0</v>
      </c>
      <c r="AQ139" s="37">
        <v>0</v>
      </c>
      <c r="AR139" s="37">
        <v>0</v>
      </c>
      <c r="AS139" s="37">
        <v>0</v>
      </c>
      <c r="AT139" s="37">
        <v>0</v>
      </c>
      <c r="AU139" s="37">
        <v>0</v>
      </c>
      <c r="AV139" s="37">
        <v>0</v>
      </c>
      <c r="AW139" s="37">
        <v>0</v>
      </c>
      <c r="AX139" s="37">
        <v>0</v>
      </c>
      <c r="AY139" s="37">
        <v>0</v>
      </c>
      <c r="AZ139" s="54">
        <v>0</v>
      </c>
      <c r="BA139" s="37">
        <v>0</v>
      </c>
      <c r="BB139" s="37">
        <v>0</v>
      </c>
      <c r="BC139" s="37">
        <v>0</v>
      </c>
      <c r="BD139" s="37">
        <v>2</v>
      </c>
      <c r="BE139" s="37">
        <v>0</v>
      </c>
      <c r="BF139" s="37">
        <v>3</v>
      </c>
      <c r="BG139" s="37">
        <v>3</v>
      </c>
      <c r="BH139" s="37">
        <v>3</v>
      </c>
      <c r="BI139" s="37">
        <v>0</v>
      </c>
      <c r="BJ139" s="37">
        <v>1</v>
      </c>
      <c r="BK139" s="37">
        <v>1</v>
      </c>
      <c r="BL139" s="197">
        <f t="shared" si="36"/>
        <v>13</v>
      </c>
      <c r="BM139" s="37">
        <v>1</v>
      </c>
      <c r="BN139" s="37">
        <v>0</v>
      </c>
      <c r="BO139" s="37">
        <v>2</v>
      </c>
      <c r="BP139" s="37">
        <v>0</v>
      </c>
      <c r="BQ139" s="37">
        <v>1</v>
      </c>
      <c r="BR139" s="37">
        <v>1</v>
      </c>
      <c r="BS139" s="37">
        <v>2</v>
      </c>
      <c r="BT139" s="37">
        <v>0</v>
      </c>
      <c r="BU139" s="37">
        <v>0</v>
      </c>
      <c r="BV139" s="37">
        <v>0</v>
      </c>
      <c r="BW139" s="37">
        <v>0</v>
      </c>
      <c r="BX139" s="37">
        <v>0</v>
      </c>
      <c r="BY139" s="214">
        <f t="shared" si="37"/>
        <v>7</v>
      </c>
      <c r="BZ139" s="54">
        <v>0</v>
      </c>
      <c r="CA139" s="37">
        <v>0</v>
      </c>
      <c r="CB139" s="37">
        <v>0</v>
      </c>
      <c r="CC139" s="37">
        <v>0</v>
      </c>
      <c r="CD139" s="37">
        <v>0</v>
      </c>
      <c r="CE139" s="37">
        <v>0</v>
      </c>
      <c r="CF139" s="37">
        <v>0</v>
      </c>
      <c r="CG139" s="37">
        <v>1</v>
      </c>
      <c r="CH139" s="37">
        <v>0</v>
      </c>
      <c r="CI139" s="37">
        <v>0</v>
      </c>
      <c r="CJ139" s="37">
        <v>1</v>
      </c>
      <c r="CK139" s="37">
        <v>0</v>
      </c>
      <c r="CL139" s="197">
        <f t="shared" si="38"/>
        <v>2</v>
      </c>
      <c r="CM139" s="37">
        <v>0</v>
      </c>
      <c r="CN139" s="37">
        <v>0</v>
      </c>
      <c r="CO139" s="37">
        <v>0</v>
      </c>
      <c r="CP139" s="37">
        <v>1</v>
      </c>
      <c r="CQ139" s="37">
        <v>1</v>
      </c>
      <c r="CR139" s="37">
        <v>0</v>
      </c>
      <c r="CS139" s="37">
        <v>0</v>
      </c>
      <c r="CT139" s="37">
        <v>1</v>
      </c>
      <c r="CU139" s="37">
        <v>0</v>
      </c>
      <c r="CV139" s="37">
        <v>0</v>
      </c>
      <c r="CW139" s="37">
        <v>0</v>
      </c>
      <c r="CX139" s="37">
        <v>0</v>
      </c>
      <c r="CY139" s="214">
        <f t="shared" si="39"/>
        <v>3</v>
      </c>
      <c r="CZ139" s="37">
        <v>0</v>
      </c>
      <c r="DA139" s="37">
        <v>0</v>
      </c>
      <c r="DB139" s="37">
        <v>1</v>
      </c>
      <c r="DC139" s="37">
        <v>0</v>
      </c>
      <c r="DD139" s="37">
        <v>0</v>
      </c>
      <c r="DE139" s="37">
        <v>0</v>
      </c>
      <c r="DF139" s="37">
        <v>0</v>
      </c>
      <c r="DG139" s="37">
        <v>0</v>
      </c>
      <c r="DH139" s="37">
        <v>0</v>
      </c>
      <c r="DI139" s="37">
        <v>0</v>
      </c>
      <c r="DJ139" s="37">
        <v>0</v>
      </c>
      <c r="DK139" s="37">
        <v>0</v>
      </c>
      <c r="DL139" s="214">
        <f t="shared" si="40"/>
        <v>1</v>
      </c>
      <c r="DM139" s="37">
        <v>0</v>
      </c>
      <c r="DN139" s="37">
        <v>0</v>
      </c>
      <c r="DO139" s="37">
        <v>0</v>
      </c>
      <c r="DP139" s="37">
        <v>0</v>
      </c>
      <c r="DQ139" s="37">
        <v>0</v>
      </c>
      <c r="DR139" s="37">
        <v>0</v>
      </c>
      <c r="DS139" s="37">
        <v>0</v>
      </c>
      <c r="DT139" s="37">
        <v>0</v>
      </c>
      <c r="DU139" s="37">
        <v>0</v>
      </c>
      <c r="DV139" s="37">
        <v>0</v>
      </c>
      <c r="DW139" s="37">
        <v>0</v>
      </c>
      <c r="DX139" s="37">
        <v>0</v>
      </c>
      <c r="DY139" s="54">
        <v>0</v>
      </c>
      <c r="DZ139" s="37">
        <v>0</v>
      </c>
      <c r="EA139" s="37"/>
      <c r="EC139" s="113" t="s">
        <v>265</v>
      </c>
      <c r="EE139" s="113"/>
      <c r="EF139" s="113"/>
      <c r="EG139" s="113"/>
      <c r="EH139" s="113"/>
      <c r="EI139" s="113"/>
      <c r="EJ139" s="113"/>
      <c r="EK139" s="113"/>
      <c r="EL139" s="113"/>
      <c r="EM139" s="113"/>
      <c r="EN139" s="113"/>
      <c r="EO139" s="113"/>
      <c r="EP139" s="113"/>
      <c r="EQ139" s="113"/>
      <c r="ER139" s="113"/>
      <c r="ES139" s="113"/>
      <c r="ET139" s="113"/>
      <c r="EU139" s="113"/>
      <c r="EV139" s="113"/>
    </row>
    <row r="140" spans="1:152" ht="20.100000000000001" customHeight="1" x14ac:dyDescent="0.25">
      <c r="A140" s="269"/>
      <c r="B140" s="46" t="s">
        <v>66</v>
      </c>
      <c r="C140" s="53" t="s">
        <v>69</v>
      </c>
      <c r="D140" s="75">
        <v>0</v>
      </c>
      <c r="E140" s="76">
        <v>0</v>
      </c>
      <c r="F140" s="76">
        <v>0</v>
      </c>
      <c r="G140" s="76">
        <v>0</v>
      </c>
      <c r="H140" s="76">
        <v>0</v>
      </c>
      <c r="I140" s="76">
        <v>0</v>
      </c>
      <c r="J140" s="76">
        <v>0</v>
      </c>
      <c r="K140" s="76">
        <v>0</v>
      </c>
      <c r="L140" s="76">
        <v>0</v>
      </c>
      <c r="M140" s="76">
        <v>0</v>
      </c>
      <c r="N140" s="76">
        <v>0</v>
      </c>
      <c r="O140" s="76">
        <v>0</v>
      </c>
      <c r="P140" s="76">
        <v>0</v>
      </c>
      <c r="Q140" s="76">
        <v>0</v>
      </c>
      <c r="R140" s="76">
        <v>0</v>
      </c>
      <c r="S140" s="76">
        <v>0</v>
      </c>
      <c r="T140" s="76">
        <v>0</v>
      </c>
      <c r="U140" s="76">
        <v>0</v>
      </c>
      <c r="V140" s="76">
        <v>0</v>
      </c>
      <c r="W140" s="76">
        <v>0</v>
      </c>
      <c r="X140" s="76">
        <v>0</v>
      </c>
      <c r="Y140" s="76">
        <v>0</v>
      </c>
      <c r="Z140" s="76">
        <v>0</v>
      </c>
      <c r="AA140" s="76">
        <v>0</v>
      </c>
      <c r="AB140" s="76">
        <v>0</v>
      </c>
      <c r="AC140" s="76">
        <v>0</v>
      </c>
      <c r="AD140" s="76">
        <v>0</v>
      </c>
      <c r="AE140" s="76">
        <v>0</v>
      </c>
      <c r="AF140" s="76">
        <v>0</v>
      </c>
      <c r="AG140" s="76">
        <v>0</v>
      </c>
      <c r="AH140" s="76">
        <v>0</v>
      </c>
      <c r="AI140" s="76">
        <v>0</v>
      </c>
      <c r="AJ140" s="76">
        <v>0</v>
      </c>
      <c r="AK140" s="76">
        <v>0</v>
      </c>
      <c r="AL140" s="76">
        <v>0</v>
      </c>
      <c r="AM140" s="186">
        <v>0</v>
      </c>
      <c r="AN140" s="54">
        <v>0</v>
      </c>
      <c r="AO140" s="37">
        <v>0</v>
      </c>
      <c r="AP140" s="37">
        <v>0</v>
      </c>
      <c r="AQ140" s="37">
        <v>0</v>
      </c>
      <c r="AR140" s="37">
        <v>0</v>
      </c>
      <c r="AS140" s="37">
        <v>0</v>
      </c>
      <c r="AT140" s="37">
        <v>0</v>
      </c>
      <c r="AU140" s="37">
        <v>0</v>
      </c>
      <c r="AV140" s="37">
        <v>0</v>
      </c>
      <c r="AW140" s="37">
        <v>0</v>
      </c>
      <c r="AX140" s="37">
        <v>0</v>
      </c>
      <c r="AY140" s="37">
        <v>0</v>
      </c>
      <c r="AZ140" s="54">
        <v>0</v>
      </c>
      <c r="BA140" s="37">
        <v>0</v>
      </c>
      <c r="BB140" s="37">
        <v>0</v>
      </c>
      <c r="BC140" s="37">
        <v>0</v>
      </c>
      <c r="BD140" s="37">
        <v>0</v>
      </c>
      <c r="BE140" s="37">
        <v>0</v>
      </c>
      <c r="BF140" s="37">
        <v>0</v>
      </c>
      <c r="BG140" s="37">
        <v>0</v>
      </c>
      <c r="BH140" s="37">
        <v>0</v>
      </c>
      <c r="BI140" s="37">
        <v>0</v>
      </c>
      <c r="BJ140" s="37">
        <v>0</v>
      </c>
      <c r="BK140" s="37">
        <v>0</v>
      </c>
      <c r="BL140" s="197">
        <f t="shared" si="36"/>
        <v>0</v>
      </c>
      <c r="BM140" s="37">
        <v>0</v>
      </c>
      <c r="BN140" s="37">
        <v>0</v>
      </c>
      <c r="BO140" s="37">
        <v>0</v>
      </c>
      <c r="BP140" s="37">
        <v>0</v>
      </c>
      <c r="BQ140" s="37">
        <v>0</v>
      </c>
      <c r="BR140" s="37">
        <v>0</v>
      </c>
      <c r="BS140" s="37">
        <v>0</v>
      </c>
      <c r="BT140" s="37">
        <v>0</v>
      </c>
      <c r="BU140" s="37">
        <v>35</v>
      </c>
      <c r="BV140" s="37">
        <v>65</v>
      </c>
      <c r="BW140" s="37">
        <v>52</v>
      </c>
      <c r="BX140" s="37">
        <v>66</v>
      </c>
      <c r="BY140" s="214">
        <f t="shared" si="37"/>
        <v>218</v>
      </c>
      <c r="BZ140" s="54">
        <v>33</v>
      </c>
      <c r="CA140" s="37">
        <v>43</v>
      </c>
      <c r="CB140" s="37">
        <v>63</v>
      </c>
      <c r="CC140" s="37">
        <v>45</v>
      </c>
      <c r="CD140" s="37">
        <v>41</v>
      </c>
      <c r="CE140" s="37">
        <v>43</v>
      </c>
      <c r="CF140" s="37">
        <v>63</v>
      </c>
      <c r="CG140" s="37">
        <v>63</v>
      </c>
      <c r="CH140" s="37">
        <v>63</v>
      </c>
      <c r="CI140" s="37">
        <v>70</v>
      </c>
      <c r="CJ140" s="37">
        <v>76</v>
      </c>
      <c r="CK140" s="37">
        <v>68</v>
      </c>
      <c r="CL140" s="197">
        <f t="shared" si="38"/>
        <v>671</v>
      </c>
      <c r="CM140" s="37">
        <v>88</v>
      </c>
      <c r="CN140" s="37">
        <v>101</v>
      </c>
      <c r="CO140" s="37">
        <v>97</v>
      </c>
      <c r="CP140" s="37">
        <v>155</v>
      </c>
      <c r="CQ140" s="37">
        <v>129</v>
      </c>
      <c r="CR140" s="37">
        <v>191</v>
      </c>
      <c r="CS140" s="37">
        <v>143</v>
      </c>
      <c r="CT140" s="37">
        <v>207</v>
      </c>
      <c r="CU140" s="37">
        <v>168</v>
      </c>
      <c r="CV140" s="37">
        <v>174</v>
      </c>
      <c r="CW140" s="37">
        <v>171</v>
      </c>
      <c r="CX140" s="37">
        <v>165</v>
      </c>
      <c r="CY140" s="214">
        <f t="shared" si="39"/>
        <v>1789</v>
      </c>
      <c r="CZ140" s="37">
        <v>132</v>
      </c>
      <c r="DA140" s="37">
        <v>163</v>
      </c>
      <c r="DB140" s="37">
        <v>207</v>
      </c>
      <c r="DC140" s="37">
        <v>187</v>
      </c>
      <c r="DD140" s="37">
        <v>141</v>
      </c>
      <c r="DE140" s="37">
        <v>118</v>
      </c>
      <c r="DF140" s="37">
        <v>108</v>
      </c>
      <c r="DG140" s="37">
        <v>154</v>
      </c>
      <c r="DH140" s="37">
        <v>145</v>
      </c>
      <c r="DI140" s="37">
        <v>160</v>
      </c>
      <c r="DJ140" s="37">
        <v>137</v>
      </c>
      <c r="DK140" s="37">
        <v>142</v>
      </c>
      <c r="DL140" s="214">
        <f t="shared" si="40"/>
        <v>1794</v>
      </c>
      <c r="DM140" s="37">
        <v>169</v>
      </c>
      <c r="DN140" s="37">
        <v>101</v>
      </c>
      <c r="DO140" s="37">
        <v>164</v>
      </c>
      <c r="DP140" s="37">
        <v>187</v>
      </c>
      <c r="DQ140" s="37">
        <v>334</v>
      </c>
      <c r="DR140" s="37">
        <v>342</v>
      </c>
      <c r="DS140" s="37">
        <v>344</v>
      </c>
      <c r="DT140" s="37">
        <v>425</v>
      </c>
      <c r="DU140" s="37">
        <v>323</v>
      </c>
      <c r="DV140" s="37">
        <v>398</v>
      </c>
      <c r="DW140" s="37">
        <v>405</v>
      </c>
      <c r="DX140" s="37">
        <v>322</v>
      </c>
      <c r="DY140" s="54">
        <v>307</v>
      </c>
      <c r="DZ140" s="37">
        <v>303</v>
      </c>
      <c r="EA140" s="37"/>
      <c r="EC140" s="113" t="s">
        <v>265</v>
      </c>
      <c r="EE140" s="113"/>
      <c r="EF140" s="113"/>
      <c r="EG140" s="113"/>
      <c r="EH140" s="113"/>
      <c r="EI140" s="113"/>
      <c r="EJ140" s="113"/>
      <c r="EK140" s="113"/>
      <c r="EL140" s="113"/>
      <c r="EM140" s="113"/>
      <c r="EN140" s="113"/>
      <c r="EO140" s="113"/>
      <c r="EP140" s="113"/>
      <c r="EQ140" s="113"/>
      <c r="ER140" s="113"/>
      <c r="ES140" s="113"/>
      <c r="ET140" s="113"/>
      <c r="EU140" s="113"/>
      <c r="EV140" s="113"/>
    </row>
    <row r="141" spans="1:152" ht="20.100000000000001" customHeight="1" x14ac:dyDescent="0.25">
      <c r="A141" s="269"/>
      <c r="B141" s="46" t="s">
        <v>67</v>
      </c>
      <c r="C141" s="53" t="s">
        <v>106</v>
      </c>
      <c r="D141" s="75">
        <v>0</v>
      </c>
      <c r="E141" s="76">
        <v>0</v>
      </c>
      <c r="F141" s="76">
        <v>0</v>
      </c>
      <c r="G141" s="76">
        <v>0</v>
      </c>
      <c r="H141" s="76">
        <v>0</v>
      </c>
      <c r="I141" s="76">
        <v>0</v>
      </c>
      <c r="J141" s="76">
        <v>0</v>
      </c>
      <c r="K141" s="76">
        <v>0</v>
      </c>
      <c r="L141" s="76">
        <v>0</v>
      </c>
      <c r="M141" s="76">
        <v>0</v>
      </c>
      <c r="N141" s="76">
        <v>0</v>
      </c>
      <c r="O141" s="76">
        <v>0</v>
      </c>
      <c r="P141" s="76">
        <v>0</v>
      </c>
      <c r="Q141" s="76">
        <v>0</v>
      </c>
      <c r="R141" s="76">
        <v>0</v>
      </c>
      <c r="S141" s="76">
        <v>0</v>
      </c>
      <c r="T141" s="76">
        <v>0</v>
      </c>
      <c r="U141" s="76">
        <v>0</v>
      </c>
      <c r="V141" s="76">
        <v>0</v>
      </c>
      <c r="W141" s="76">
        <v>0</v>
      </c>
      <c r="X141" s="76">
        <v>0</v>
      </c>
      <c r="Y141" s="76">
        <v>0</v>
      </c>
      <c r="Z141" s="76">
        <v>0</v>
      </c>
      <c r="AA141" s="76">
        <v>0</v>
      </c>
      <c r="AB141" s="76">
        <v>0</v>
      </c>
      <c r="AC141" s="76">
        <v>0</v>
      </c>
      <c r="AD141" s="76">
        <v>0</v>
      </c>
      <c r="AE141" s="76">
        <v>0</v>
      </c>
      <c r="AF141" s="76">
        <v>0</v>
      </c>
      <c r="AG141" s="76">
        <v>0</v>
      </c>
      <c r="AH141" s="76">
        <v>0</v>
      </c>
      <c r="AI141" s="76">
        <v>0</v>
      </c>
      <c r="AJ141" s="76">
        <v>0</v>
      </c>
      <c r="AK141" s="76">
        <v>0</v>
      </c>
      <c r="AL141" s="76">
        <v>0</v>
      </c>
      <c r="AM141" s="186">
        <v>0</v>
      </c>
      <c r="AN141" s="54">
        <v>0</v>
      </c>
      <c r="AO141" s="37">
        <v>0</v>
      </c>
      <c r="AP141" s="37">
        <v>0</v>
      </c>
      <c r="AQ141" s="37">
        <v>0</v>
      </c>
      <c r="AR141" s="37">
        <v>0</v>
      </c>
      <c r="AS141" s="37">
        <v>0</v>
      </c>
      <c r="AT141" s="37">
        <v>0</v>
      </c>
      <c r="AU141" s="37">
        <v>0</v>
      </c>
      <c r="AV141" s="37">
        <v>0</v>
      </c>
      <c r="AW141" s="37">
        <v>0</v>
      </c>
      <c r="AX141" s="37">
        <v>0</v>
      </c>
      <c r="AY141" s="37">
        <v>0</v>
      </c>
      <c r="AZ141" s="54">
        <v>0</v>
      </c>
      <c r="BA141" s="37">
        <v>0</v>
      </c>
      <c r="BB141" s="37">
        <v>0</v>
      </c>
      <c r="BC141" s="37">
        <v>0</v>
      </c>
      <c r="BD141" s="37">
        <v>0</v>
      </c>
      <c r="BE141" s="37">
        <v>0</v>
      </c>
      <c r="BF141" s="37">
        <v>0</v>
      </c>
      <c r="BG141" s="37">
        <v>0</v>
      </c>
      <c r="BH141" s="37">
        <v>0</v>
      </c>
      <c r="BI141" s="37">
        <v>0</v>
      </c>
      <c r="BJ141" s="37">
        <v>0</v>
      </c>
      <c r="BK141" s="37">
        <v>0</v>
      </c>
      <c r="BL141" s="197">
        <f t="shared" si="36"/>
        <v>0</v>
      </c>
      <c r="BM141" s="37">
        <v>0</v>
      </c>
      <c r="BN141" s="37">
        <v>0</v>
      </c>
      <c r="BO141" s="37">
        <v>0</v>
      </c>
      <c r="BP141" s="37">
        <v>0</v>
      </c>
      <c r="BQ141" s="37">
        <v>0</v>
      </c>
      <c r="BR141" s="37">
        <v>0</v>
      </c>
      <c r="BS141" s="37">
        <v>0</v>
      </c>
      <c r="BT141" s="37">
        <v>0</v>
      </c>
      <c r="BU141" s="37">
        <v>1087</v>
      </c>
      <c r="BV141" s="37">
        <v>1961</v>
      </c>
      <c r="BW141" s="37">
        <v>1639</v>
      </c>
      <c r="BX141" s="37">
        <v>2159</v>
      </c>
      <c r="BY141" s="214">
        <f t="shared" si="37"/>
        <v>6846</v>
      </c>
      <c r="BZ141" s="54">
        <v>1690</v>
      </c>
      <c r="CA141" s="37">
        <v>1652</v>
      </c>
      <c r="CB141" s="37">
        <v>1934</v>
      </c>
      <c r="CC141" s="37">
        <v>2032</v>
      </c>
      <c r="CD141" s="37">
        <v>1930</v>
      </c>
      <c r="CE141" s="37">
        <v>2167</v>
      </c>
      <c r="CF141" s="37">
        <v>2560</v>
      </c>
      <c r="CG141" s="37">
        <v>2412</v>
      </c>
      <c r="CH141" s="37">
        <v>2393</v>
      </c>
      <c r="CI141" s="37">
        <v>2779</v>
      </c>
      <c r="CJ141" s="37">
        <v>2670</v>
      </c>
      <c r="CK141" s="37">
        <v>2996</v>
      </c>
      <c r="CL141" s="197">
        <f t="shared" si="38"/>
        <v>27215</v>
      </c>
      <c r="CM141" s="37">
        <v>2481</v>
      </c>
      <c r="CN141" s="37">
        <v>2476</v>
      </c>
      <c r="CO141" s="37">
        <v>3318</v>
      </c>
      <c r="CP141" s="37">
        <v>3170</v>
      </c>
      <c r="CQ141" s="37">
        <v>3023</v>
      </c>
      <c r="CR141" s="37">
        <v>3255</v>
      </c>
      <c r="CS141" s="37">
        <v>3039</v>
      </c>
      <c r="CT141" s="37">
        <v>3483</v>
      </c>
      <c r="CU141" s="37">
        <v>3496</v>
      </c>
      <c r="CV141" s="37">
        <v>3516</v>
      </c>
      <c r="CW141" s="37">
        <v>3863</v>
      </c>
      <c r="CX141" s="37">
        <v>5030</v>
      </c>
      <c r="CY141" s="214">
        <f t="shared" si="39"/>
        <v>40150</v>
      </c>
      <c r="CZ141" s="37">
        <v>4562</v>
      </c>
      <c r="DA141" s="37">
        <v>4093</v>
      </c>
      <c r="DB141" s="37">
        <v>5271</v>
      </c>
      <c r="DC141" s="37">
        <v>3734</v>
      </c>
      <c r="DD141" s="37">
        <v>4790</v>
      </c>
      <c r="DE141" s="37">
        <v>4289</v>
      </c>
      <c r="DF141" s="37">
        <v>3757</v>
      </c>
      <c r="DG141" s="37">
        <v>4060</v>
      </c>
      <c r="DH141" s="37">
        <v>3492</v>
      </c>
      <c r="DI141" s="37">
        <v>3700</v>
      </c>
      <c r="DJ141" s="37">
        <v>3609</v>
      </c>
      <c r="DK141" s="37">
        <v>3514</v>
      </c>
      <c r="DL141" s="214">
        <f t="shared" si="40"/>
        <v>48871</v>
      </c>
      <c r="DM141" s="37">
        <v>3379</v>
      </c>
      <c r="DN141" s="37">
        <v>3061</v>
      </c>
      <c r="DO141" s="37">
        <v>3588</v>
      </c>
      <c r="DP141" s="37">
        <v>3552</v>
      </c>
      <c r="DQ141" s="37">
        <v>3481</v>
      </c>
      <c r="DR141" s="37">
        <v>3528</v>
      </c>
      <c r="DS141" s="37">
        <v>3219</v>
      </c>
      <c r="DT141" s="37">
        <v>3661</v>
      </c>
      <c r="DU141" s="37">
        <v>3229</v>
      </c>
      <c r="DV141" s="37">
        <v>3513</v>
      </c>
      <c r="DW141" s="37">
        <v>3256</v>
      </c>
      <c r="DX141" s="37">
        <v>3432</v>
      </c>
      <c r="DY141" s="54">
        <v>2969</v>
      </c>
      <c r="DZ141" s="37">
        <v>2670</v>
      </c>
      <c r="EA141" s="37"/>
      <c r="EC141" s="113" t="s">
        <v>265</v>
      </c>
      <c r="EE141" s="113"/>
      <c r="EF141" s="113"/>
      <c r="EG141" s="113"/>
      <c r="EH141" s="113"/>
      <c r="EI141" s="113"/>
      <c r="EJ141" s="113"/>
      <c r="EK141" s="113"/>
      <c r="EL141" s="113"/>
      <c r="EM141" s="113"/>
      <c r="EN141" s="113"/>
      <c r="EO141" s="113"/>
      <c r="EP141" s="113"/>
      <c r="EQ141" s="113"/>
      <c r="ER141" s="113"/>
      <c r="ES141" s="113"/>
      <c r="ET141" s="113"/>
      <c r="EU141" s="113"/>
      <c r="EV141" s="113"/>
    </row>
    <row r="142" spans="1:152" ht="20.100000000000001" customHeight="1" x14ac:dyDescent="0.25">
      <c r="A142" s="269"/>
      <c r="B142" s="46" t="s">
        <v>68</v>
      </c>
      <c r="C142" s="53" t="s">
        <v>70</v>
      </c>
      <c r="D142" s="75">
        <v>0</v>
      </c>
      <c r="E142" s="76">
        <v>0</v>
      </c>
      <c r="F142" s="76">
        <v>0</v>
      </c>
      <c r="G142" s="76">
        <v>0</v>
      </c>
      <c r="H142" s="76">
        <v>0</v>
      </c>
      <c r="I142" s="76">
        <v>0</v>
      </c>
      <c r="J142" s="76">
        <v>0</v>
      </c>
      <c r="K142" s="76">
        <v>0</v>
      </c>
      <c r="L142" s="76">
        <v>0</v>
      </c>
      <c r="M142" s="76">
        <v>0</v>
      </c>
      <c r="N142" s="76">
        <v>0</v>
      </c>
      <c r="O142" s="76">
        <v>0</v>
      </c>
      <c r="P142" s="76">
        <v>0</v>
      </c>
      <c r="Q142" s="76">
        <v>0</v>
      </c>
      <c r="R142" s="76">
        <v>0</v>
      </c>
      <c r="S142" s="76">
        <v>0</v>
      </c>
      <c r="T142" s="76">
        <v>0</v>
      </c>
      <c r="U142" s="76">
        <v>0</v>
      </c>
      <c r="V142" s="76">
        <v>0</v>
      </c>
      <c r="W142" s="76">
        <v>0</v>
      </c>
      <c r="X142" s="76">
        <v>0</v>
      </c>
      <c r="Y142" s="76">
        <v>0</v>
      </c>
      <c r="Z142" s="76">
        <v>0</v>
      </c>
      <c r="AA142" s="76">
        <v>0</v>
      </c>
      <c r="AB142" s="76">
        <v>0</v>
      </c>
      <c r="AC142" s="76">
        <v>0</v>
      </c>
      <c r="AD142" s="76">
        <v>0</v>
      </c>
      <c r="AE142" s="76">
        <v>0</v>
      </c>
      <c r="AF142" s="76">
        <v>0</v>
      </c>
      <c r="AG142" s="76">
        <v>0</v>
      </c>
      <c r="AH142" s="76">
        <v>0</v>
      </c>
      <c r="AI142" s="76">
        <v>0</v>
      </c>
      <c r="AJ142" s="76">
        <v>0</v>
      </c>
      <c r="AK142" s="76">
        <v>0</v>
      </c>
      <c r="AL142" s="76">
        <v>0</v>
      </c>
      <c r="AM142" s="186">
        <v>0</v>
      </c>
      <c r="AN142" s="54">
        <v>0</v>
      </c>
      <c r="AO142" s="37">
        <v>0</v>
      </c>
      <c r="AP142" s="37">
        <v>0</v>
      </c>
      <c r="AQ142" s="37">
        <v>0</v>
      </c>
      <c r="AR142" s="37">
        <v>0</v>
      </c>
      <c r="AS142" s="37">
        <v>0</v>
      </c>
      <c r="AT142" s="37">
        <v>0</v>
      </c>
      <c r="AU142" s="37">
        <v>0</v>
      </c>
      <c r="AV142" s="37">
        <v>0</v>
      </c>
      <c r="AW142" s="37">
        <v>0</v>
      </c>
      <c r="AX142" s="37">
        <v>0</v>
      </c>
      <c r="AY142" s="37">
        <v>0</v>
      </c>
      <c r="AZ142" s="54">
        <v>0</v>
      </c>
      <c r="BA142" s="37">
        <v>0</v>
      </c>
      <c r="BB142" s="37">
        <v>0</v>
      </c>
      <c r="BC142" s="37">
        <v>0</v>
      </c>
      <c r="BD142" s="37">
        <v>0</v>
      </c>
      <c r="BE142" s="37">
        <v>0</v>
      </c>
      <c r="BF142" s="37">
        <v>0</v>
      </c>
      <c r="BG142" s="37">
        <v>0</v>
      </c>
      <c r="BH142" s="37">
        <v>0</v>
      </c>
      <c r="BI142" s="37">
        <v>0</v>
      </c>
      <c r="BJ142" s="37">
        <v>0</v>
      </c>
      <c r="BK142" s="37">
        <v>0</v>
      </c>
      <c r="BL142" s="197">
        <f t="shared" si="36"/>
        <v>0</v>
      </c>
      <c r="BM142" s="37">
        <v>0</v>
      </c>
      <c r="BN142" s="37">
        <v>0</v>
      </c>
      <c r="BO142" s="37">
        <v>0</v>
      </c>
      <c r="BP142" s="37">
        <v>0</v>
      </c>
      <c r="BQ142" s="37">
        <v>0</v>
      </c>
      <c r="BR142" s="37">
        <v>0</v>
      </c>
      <c r="BS142" s="37">
        <v>0</v>
      </c>
      <c r="BT142" s="37">
        <v>0</v>
      </c>
      <c r="BU142" s="37">
        <v>36</v>
      </c>
      <c r="BV142" s="37">
        <v>103</v>
      </c>
      <c r="BW142" s="37">
        <v>111</v>
      </c>
      <c r="BX142" s="37">
        <v>80</v>
      </c>
      <c r="BY142" s="214">
        <f t="shared" si="37"/>
        <v>330</v>
      </c>
      <c r="BZ142" s="54">
        <v>54</v>
      </c>
      <c r="CA142" s="37">
        <v>63</v>
      </c>
      <c r="CB142" s="37">
        <v>57</v>
      </c>
      <c r="CC142" s="37">
        <v>67</v>
      </c>
      <c r="CD142" s="37">
        <v>101</v>
      </c>
      <c r="CE142" s="37">
        <v>76</v>
      </c>
      <c r="CF142" s="37">
        <v>77</v>
      </c>
      <c r="CG142" s="37">
        <v>54</v>
      </c>
      <c r="CH142" s="37">
        <v>35</v>
      </c>
      <c r="CI142" s="37">
        <v>55</v>
      </c>
      <c r="CJ142" s="37">
        <v>61</v>
      </c>
      <c r="CK142" s="37">
        <v>47</v>
      </c>
      <c r="CL142" s="197">
        <f t="shared" si="38"/>
        <v>747</v>
      </c>
      <c r="CM142" s="37">
        <v>26</v>
      </c>
      <c r="CN142" s="37">
        <v>36</v>
      </c>
      <c r="CO142" s="37">
        <v>39</v>
      </c>
      <c r="CP142" s="37">
        <v>41</v>
      </c>
      <c r="CQ142" s="37">
        <v>55</v>
      </c>
      <c r="CR142" s="37">
        <v>6</v>
      </c>
      <c r="CS142" s="37">
        <v>10</v>
      </c>
      <c r="CT142" s="37">
        <v>44</v>
      </c>
      <c r="CU142" s="37">
        <v>71</v>
      </c>
      <c r="CV142" s="37">
        <v>39</v>
      </c>
      <c r="CW142" s="37">
        <v>51</v>
      </c>
      <c r="CX142" s="37">
        <v>43</v>
      </c>
      <c r="CY142" s="214">
        <f t="shared" si="39"/>
        <v>461</v>
      </c>
      <c r="CZ142" s="37">
        <v>32</v>
      </c>
      <c r="DA142" s="37">
        <v>21</v>
      </c>
      <c r="DB142" s="37">
        <v>52</v>
      </c>
      <c r="DC142" s="37">
        <v>46</v>
      </c>
      <c r="DD142" s="37">
        <v>76</v>
      </c>
      <c r="DE142" s="37">
        <v>70</v>
      </c>
      <c r="DF142" s="37">
        <v>75</v>
      </c>
      <c r="DG142" s="37">
        <v>123</v>
      </c>
      <c r="DH142" s="37">
        <v>120</v>
      </c>
      <c r="DI142" s="37">
        <v>119</v>
      </c>
      <c r="DJ142" s="37">
        <v>117</v>
      </c>
      <c r="DK142" s="37">
        <v>94</v>
      </c>
      <c r="DL142" s="214">
        <f t="shared" si="40"/>
        <v>945</v>
      </c>
      <c r="DM142" s="37">
        <v>110</v>
      </c>
      <c r="DN142" s="37">
        <v>107</v>
      </c>
      <c r="DO142" s="37">
        <v>92</v>
      </c>
      <c r="DP142" s="37">
        <v>99</v>
      </c>
      <c r="DQ142" s="37">
        <v>131</v>
      </c>
      <c r="DR142" s="37">
        <v>109</v>
      </c>
      <c r="DS142" s="37">
        <v>96</v>
      </c>
      <c r="DT142" s="37">
        <v>104</v>
      </c>
      <c r="DU142" s="37">
        <v>90</v>
      </c>
      <c r="DV142" s="37">
        <v>100</v>
      </c>
      <c r="DW142" s="37">
        <v>114</v>
      </c>
      <c r="DX142" s="37">
        <v>87</v>
      </c>
      <c r="DY142" s="54">
        <v>106</v>
      </c>
      <c r="DZ142" s="37">
        <v>90</v>
      </c>
      <c r="EA142" s="37"/>
      <c r="EC142" s="113" t="s">
        <v>265</v>
      </c>
      <c r="EE142" s="113"/>
      <c r="EF142" s="113"/>
      <c r="EG142" s="113"/>
      <c r="EH142" s="113"/>
      <c r="EI142" s="113"/>
      <c r="EJ142" s="113"/>
      <c r="EK142" s="113"/>
      <c r="EL142" s="113"/>
      <c r="EM142" s="113"/>
      <c r="EN142" s="113"/>
      <c r="EO142" s="113"/>
      <c r="EP142" s="113"/>
      <c r="EQ142" s="113"/>
      <c r="ER142" s="113"/>
      <c r="ES142" s="113"/>
      <c r="ET142" s="113"/>
      <c r="EU142" s="113"/>
      <c r="EV142" s="113"/>
    </row>
    <row r="143" spans="1:152" ht="20.100000000000001" customHeight="1" x14ac:dyDescent="0.25">
      <c r="A143" s="269"/>
      <c r="B143" s="46" t="s">
        <v>101</v>
      </c>
      <c r="C143" s="53" t="s">
        <v>103</v>
      </c>
      <c r="D143" s="75">
        <v>0</v>
      </c>
      <c r="E143" s="76">
        <v>0</v>
      </c>
      <c r="F143" s="76">
        <v>0</v>
      </c>
      <c r="G143" s="76">
        <v>0</v>
      </c>
      <c r="H143" s="76">
        <v>0</v>
      </c>
      <c r="I143" s="76">
        <v>0</v>
      </c>
      <c r="J143" s="76">
        <v>0</v>
      </c>
      <c r="K143" s="76">
        <v>0</v>
      </c>
      <c r="L143" s="76">
        <v>0</v>
      </c>
      <c r="M143" s="76">
        <v>0</v>
      </c>
      <c r="N143" s="76">
        <v>0</v>
      </c>
      <c r="O143" s="76"/>
      <c r="P143" s="76">
        <v>0</v>
      </c>
      <c r="Q143" s="76">
        <v>0</v>
      </c>
      <c r="R143" s="76">
        <v>0</v>
      </c>
      <c r="S143" s="76">
        <v>0</v>
      </c>
      <c r="T143" s="76">
        <v>0</v>
      </c>
      <c r="U143" s="76">
        <v>0</v>
      </c>
      <c r="V143" s="76">
        <v>0</v>
      </c>
      <c r="W143" s="76">
        <v>0</v>
      </c>
      <c r="X143" s="76">
        <v>0</v>
      </c>
      <c r="Y143" s="76">
        <v>0</v>
      </c>
      <c r="Z143" s="76">
        <v>0</v>
      </c>
      <c r="AA143" s="76">
        <v>0</v>
      </c>
      <c r="AB143" s="76">
        <v>0</v>
      </c>
      <c r="AC143" s="76">
        <v>0</v>
      </c>
      <c r="AD143" s="76">
        <v>0</v>
      </c>
      <c r="AE143" s="76">
        <v>0</v>
      </c>
      <c r="AF143" s="76">
        <v>0</v>
      </c>
      <c r="AG143" s="76">
        <v>0</v>
      </c>
      <c r="AH143" s="76">
        <v>0</v>
      </c>
      <c r="AI143" s="76">
        <v>0</v>
      </c>
      <c r="AJ143" s="76">
        <v>0</v>
      </c>
      <c r="AK143" s="76">
        <v>0</v>
      </c>
      <c r="AL143" s="76">
        <v>0</v>
      </c>
      <c r="AM143" s="186">
        <v>0</v>
      </c>
      <c r="AN143" s="54">
        <v>0</v>
      </c>
      <c r="AO143" s="37">
        <v>0</v>
      </c>
      <c r="AP143" s="37">
        <v>0</v>
      </c>
      <c r="AQ143" s="37">
        <v>0</v>
      </c>
      <c r="AR143" s="37">
        <v>0</v>
      </c>
      <c r="AS143" s="37">
        <v>0</v>
      </c>
      <c r="AT143" s="37">
        <v>0</v>
      </c>
      <c r="AU143" s="37">
        <v>0</v>
      </c>
      <c r="AV143" s="37">
        <v>0</v>
      </c>
      <c r="AW143" s="37">
        <v>0</v>
      </c>
      <c r="AX143" s="37">
        <v>0</v>
      </c>
      <c r="AY143" s="37">
        <v>0</v>
      </c>
      <c r="AZ143" s="54">
        <v>0</v>
      </c>
      <c r="BA143" s="37">
        <v>0</v>
      </c>
      <c r="BB143" s="37">
        <v>0</v>
      </c>
      <c r="BC143" s="37">
        <v>0</v>
      </c>
      <c r="BD143" s="37">
        <v>0</v>
      </c>
      <c r="BE143" s="37">
        <v>0</v>
      </c>
      <c r="BF143" s="37">
        <v>0</v>
      </c>
      <c r="BG143" s="37">
        <v>0</v>
      </c>
      <c r="BH143" s="37">
        <v>0</v>
      </c>
      <c r="BI143" s="37">
        <v>0</v>
      </c>
      <c r="BJ143" s="37">
        <v>0</v>
      </c>
      <c r="BK143" s="37">
        <v>0</v>
      </c>
      <c r="BL143" s="197">
        <f t="shared" si="36"/>
        <v>0</v>
      </c>
      <c r="BM143" s="37">
        <v>0</v>
      </c>
      <c r="BN143" s="37">
        <v>0</v>
      </c>
      <c r="BO143" s="37">
        <v>0</v>
      </c>
      <c r="BP143" s="37">
        <v>0</v>
      </c>
      <c r="BQ143" s="37">
        <v>0</v>
      </c>
      <c r="BR143" s="37">
        <v>0</v>
      </c>
      <c r="BS143" s="37">
        <v>0</v>
      </c>
      <c r="BT143" s="37">
        <v>0</v>
      </c>
      <c r="BU143" s="37">
        <v>0</v>
      </c>
      <c r="BV143" s="37">
        <v>0</v>
      </c>
      <c r="BW143" s="37">
        <v>0</v>
      </c>
      <c r="BX143" s="37">
        <v>0</v>
      </c>
      <c r="BY143" s="214">
        <f t="shared" si="37"/>
        <v>0</v>
      </c>
      <c r="BZ143" s="54">
        <v>0</v>
      </c>
      <c r="CA143" s="37">
        <v>0</v>
      </c>
      <c r="CB143" s="37">
        <v>0</v>
      </c>
      <c r="CC143" s="37">
        <v>0</v>
      </c>
      <c r="CD143" s="37">
        <v>0</v>
      </c>
      <c r="CE143" s="37">
        <v>46</v>
      </c>
      <c r="CF143" s="37">
        <v>82</v>
      </c>
      <c r="CG143" s="37">
        <v>71</v>
      </c>
      <c r="CH143" s="37">
        <v>78</v>
      </c>
      <c r="CI143" s="37">
        <v>79</v>
      </c>
      <c r="CJ143" s="37">
        <v>62</v>
      </c>
      <c r="CK143" s="37">
        <v>62</v>
      </c>
      <c r="CL143" s="197">
        <f t="shared" si="38"/>
        <v>480</v>
      </c>
      <c r="CM143" s="37">
        <v>63</v>
      </c>
      <c r="CN143" s="37">
        <v>63</v>
      </c>
      <c r="CO143" s="37">
        <v>77</v>
      </c>
      <c r="CP143" s="37">
        <v>68</v>
      </c>
      <c r="CQ143" s="37">
        <v>68</v>
      </c>
      <c r="CR143" s="37">
        <v>71</v>
      </c>
      <c r="CS143" s="37">
        <v>73</v>
      </c>
      <c r="CT143" s="37">
        <v>81</v>
      </c>
      <c r="CU143" s="37">
        <v>79</v>
      </c>
      <c r="CV143" s="37">
        <v>79</v>
      </c>
      <c r="CW143" s="37">
        <v>86</v>
      </c>
      <c r="CX143" s="37">
        <v>74</v>
      </c>
      <c r="CY143" s="214">
        <f t="shared" si="39"/>
        <v>882</v>
      </c>
      <c r="CZ143" s="37">
        <v>68</v>
      </c>
      <c r="DA143" s="37">
        <v>68</v>
      </c>
      <c r="DB143" s="37">
        <v>84</v>
      </c>
      <c r="DC143" s="37">
        <v>57</v>
      </c>
      <c r="DD143" s="37">
        <v>78</v>
      </c>
      <c r="DE143" s="37">
        <v>63</v>
      </c>
      <c r="DF143" s="37">
        <v>73</v>
      </c>
      <c r="DG143" s="37">
        <v>72</v>
      </c>
      <c r="DH143" s="37">
        <v>72</v>
      </c>
      <c r="DI143" s="37">
        <v>79</v>
      </c>
      <c r="DJ143" s="37">
        <v>74</v>
      </c>
      <c r="DK143" s="37">
        <v>70</v>
      </c>
      <c r="DL143" s="214">
        <f t="shared" si="40"/>
        <v>858</v>
      </c>
      <c r="DM143" s="37">
        <v>77</v>
      </c>
      <c r="DN143" s="37">
        <v>54</v>
      </c>
      <c r="DO143" s="37">
        <v>77</v>
      </c>
      <c r="DP143" s="37">
        <v>77</v>
      </c>
      <c r="DQ143" s="37">
        <v>75</v>
      </c>
      <c r="DR143" s="37">
        <v>70</v>
      </c>
      <c r="DS143" s="37">
        <v>78</v>
      </c>
      <c r="DT143" s="37">
        <v>78</v>
      </c>
      <c r="DU143" s="37">
        <v>66</v>
      </c>
      <c r="DV143" s="37">
        <v>74</v>
      </c>
      <c r="DW143" s="37">
        <v>60</v>
      </c>
      <c r="DX143" s="37">
        <v>56</v>
      </c>
      <c r="DY143" s="54">
        <v>63</v>
      </c>
      <c r="DZ143" s="37">
        <v>63</v>
      </c>
      <c r="EA143" s="37"/>
      <c r="EC143" s="113" t="s">
        <v>265</v>
      </c>
      <c r="EE143" s="113"/>
      <c r="EF143" s="113"/>
      <c r="EG143" s="113"/>
      <c r="EH143" s="113"/>
      <c r="EI143" s="113"/>
      <c r="EJ143" s="113"/>
      <c r="EK143" s="113"/>
      <c r="EL143" s="113"/>
      <c r="EM143" s="113"/>
      <c r="EN143" s="113"/>
      <c r="EO143" s="113"/>
      <c r="EP143" s="113"/>
      <c r="EQ143" s="113"/>
      <c r="ER143" s="113"/>
      <c r="ES143" s="113"/>
      <c r="ET143" s="113"/>
      <c r="EU143" s="113"/>
      <c r="EV143" s="113"/>
    </row>
    <row r="144" spans="1:152" ht="20.100000000000001" customHeight="1" x14ac:dyDescent="0.25">
      <c r="A144" s="269"/>
      <c r="B144" s="46" t="s">
        <v>102</v>
      </c>
      <c r="C144" s="53" t="s">
        <v>104</v>
      </c>
      <c r="D144" s="75">
        <v>0</v>
      </c>
      <c r="E144" s="76">
        <v>0</v>
      </c>
      <c r="F144" s="76">
        <v>0</v>
      </c>
      <c r="G144" s="76">
        <v>0</v>
      </c>
      <c r="H144" s="76">
        <v>0</v>
      </c>
      <c r="I144" s="76">
        <v>0</v>
      </c>
      <c r="J144" s="76">
        <v>0</v>
      </c>
      <c r="K144" s="76">
        <v>0</v>
      </c>
      <c r="L144" s="76">
        <v>0</v>
      </c>
      <c r="M144" s="76">
        <v>0</v>
      </c>
      <c r="N144" s="76">
        <v>0</v>
      </c>
      <c r="O144" s="76">
        <v>0</v>
      </c>
      <c r="P144" s="76">
        <v>0</v>
      </c>
      <c r="Q144" s="76">
        <v>0</v>
      </c>
      <c r="R144" s="76">
        <v>0</v>
      </c>
      <c r="S144" s="76">
        <v>0</v>
      </c>
      <c r="T144" s="76">
        <v>0</v>
      </c>
      <c r="U144" s="76">
        <v>0</v>
      </c>
      <c r="V144" s="76">
        <v>0</v>
      </c>
      <c r="W144" s="76">
        <v>0</v>
      </c>
      <c r="X144" s="76">
        <v>0</v>
      </c>
      <c r="Y144" s="76">
        <v>0</v>
      </c>
      <c r="Z144" s="76">
        <v>0</v>
      </c>
      <c r="AA144" s="76">
        <v>0</v>
      </c>
      <c r="AB144" s="76">
        <v>0</v>
      </c>
      <c r="AC144" s="76">
        <v>0</v>
      </c>
      <c r="AD144" s="76">
        <v>0</v>
      </c>
      <c r="AE144" s="76">
        <v>0</v>
      </c>
      <c r="AF144" s="76">
        <v>0</v>
      </c>
      <c r="AG144" s="76">
        <v>0</v>
      </c>
      <c r="AH144" s="76">
        <v>0</v>
      </c>
      <c r="AI144" s="76">
        <v>0</v>
      </c>
      <c r="AJ144" s="76">
        <v>0</v>
      </c>
      <c r="AK144" s="76">
        <v>0</v>
      </c>
      <c r="AL144" s="76">
        <v>0</v>
      </c>
      <c r="AM144" s="186">
        <v>0</v>
      </c>
      <c r="AN144" s="54">
        <v>0</v>
      </c>
      <c r="AO144" s="37">
        <v>0</v>
      </c>
      <c r="AP144" s="37">
        <v>0</v>
      </c>
      <c r="AQ144" s="37">
        <v>0</v>
      </c>
      <c r="AR144" s="37">
        <v>0</v>
      </c>
      <c r="AS144" s="37">
        <v>0</v>
      </c>
      <c r="AT144" s="37">
        <v>0</v>
      </c>
      <c r="AU144" s="37">
        <v>0</v>
      </c>
      <c r="AV144" s="37">
        <v>0</v>
      </c>
      <c r="AW144" s="37">
        <v>0</v>
      </c>
      <c r="AX144" s="37">
        <v>0</v>
      </c>
      <c r="AY144" s="37">
        <v>0</v>
      </c>
      <c r="AZ144" s="54">
        <v>0</v>
      </c>
      <c r="BA144" s="37">
        <v>0</v>
      </c>
      <c r="BB144" s="37">
        <v>0</v>
      </c>
      <c r="BC144" s="37">
        <v>0</v>
      </c>
      <c r="BD144" s="37">
        <v>0</v>
      </c>
      <c r="BE144" s="37">
        <v>0</v>
      </c>
      <c r="BF144" s="37">
        <v>0</v>
      </c>
      <c r="BG144" s="37">
        <v>0</v>
      </c>
      <c r="BH144" s="37">
        <v>0</v>
      </c>
      <c r="BI144" s="37">
        <v>0</v>
      </c>
      <c r="BJ144" s="37">
        <v>0</v>
      </c>
      <c r="BK144" s="37">
        <v>0</v>
      </c>
      <c r="BL144" s="197">
        <f t="shared" si="36"/>
        <v>0</v>
      </c>
      <c r="BM144" s="37">
        <v>0</v>
      </c>
      <c r="BN144" s="37">
        <v>0</v>
      </c>
      <c r="BO144" s="37">
        <v>0</v>
      </c>
      <c r="BP144" s="37">
        <v>0</v>
      </c>
      <c r="BQ144" s="37">
        <v>0</v>
      </c>
      <c r="BR144" s="37">
        <v>0</v>
      </c>
      <c r="BS144" s="37">
        <v>0</v>
      </c>
      <c r="BT144" s="37">
        <v>0</v>
      </c>
      <c r="BU144" s="37">
        <v>0</v>
      </c>
      <c r="BV144" s="37">
        <v>0</v>
      </c>
      <c r="BW144" s="37">
        <v>0</v>
      </c>
      <c r="BX144" s="37">
        <v>0</v>
      </c>
      <c r="BY144" s="214">
        <f t="shared" si="37"/>
        <v>0</v>
      </c>
      <c r="BZ144" s="54">
        <v>0</v>
      </c>
      <c r="CA144" s="37">
        <v>0</v>
      </c>
      <c r="CB144" s="37">
        <v>0</v>
      </c>
      <c r="CC144" s="37">
        <v>0</v>
      </c>
      <c r="CD144" s="37">
        <v>0</v>
      </c>
      <c r="CE144" s="37">
        <v>26</v>
      </c>
      <c r="CF144" s="37">
        <v>52</v>
      </c>
      <c r="CG144" s="37">
        <v>49</v>
      </c>
      <c r="CH144" s="37">
        <v>48</v>
      </c>
      <c r="CI144" s="37">
        <v>46</v>
      </c>
      <c r="CJ144" s="37">
        <v>58</v>
      </c>
      <c r="CK144" s="37">
        <v>69</v>
      </c>
      <c r="CL144" s="197">
        <f t="shared" si="38"/>
        <v>348</v>
      </c>
      <c r="CM144" s="37">
        <v>51</v>
      </c>
      <c r="CN144" s="37">
        <v>50</v>
      </c>
      <c r="CO144" s="37">
        <v>55</v>
      </c>
      <c r="CP144" s="37">
        <v>58</v>
      </c>
      <c r="CQ144" s="37">
        <v>53</v>
      </c>
      <c r="CR144" s="37">
        <v>55</v>
      </c>
      <c r="CS144" s="37">
        <v>53</v>
      </c>
      <c r="CT144" s="37">
        <v>58</v>
      </c>
      <c r="CU144" s="37">
        <v>54</v>
      </c>
      <c r="CV144" s="37">
        <v>48</v>
      </c>
      <c r="CW144" s="37">
        <v>49</v>
      </c>
      <c r="CX144" s="37">
        <v>52</v>
      </c>
      <c r="CY144" s="214">
        <f t="shared" si="39"/>
        <v>636</v>
      </c>
      <c r="CZ144" s="37">
        <v>52</v>
      </c>
      <c r="DA144" s="37">
        <v>44</v>
      </c>
      <c r="DB144" s="37">
        <v>56</v>
      </c>
      <c r="DC144" s="37">
        <v>50</v>
      </c>
      <c r="DD144" s="37">
        <v>50</v>
      </c>
      <c r="DE144" s="37">
        <v>58</v>
      </c>
      <c r="DF144" s="37">
        <v>54</v>
      </c>
      <c r="DG144" s="37">
        <v>52</v>
      </c>
      <c r="DH144" s="37">
        <v>48</v>
      </c>
      <c r="DI144" s="37">
        <v>52</v>
      </c>
      <c r="DJ144" s="37">
        <v>51</v>
      </c>
      <c r="DK144" s="37">
        <v>50</v>
      </c>
      <c r="DL144" s="214">
        <f t="shared" si="40"/>
        <v>617</v>
      </c>
      <c r="DM144" s="37">
        <v>49</v>
      </c>
      <c r="DN144" s="37">
        <v>41</v>
      </c>
      <c r="DO144" s="37">
        <v>47</v>
      </c>
      <c r="DP144" s="37">
        <v>47</v>
      </c>
      <c r="DQ144" s="37">
        <v>48</v>
      </c>
      <c r="DR144" s="37">
        <v>50</v>
      </c>
      <c r="DS144" s="37">
        <v>52</v>
      </c>
      <c r="DT144" s="37">
        <v>53</v>
      </c>
      <c r="DU144" s="37">
        <v>49</v>
      </c>
      <c r="DV144" s="37">
        <v>62</v>
      </c>
      <c r="DW144" s="37">
        <v>63</v>
      </c>
      <c r="DX144" s="37">
        <v>64</v>
      </c>
      <c r="DY144" s="54">
        <v>68</v>
      </c>
      <c r="DZ144" s="37">
        <v>62</v>
      </c>
      <c r="EA144" s="37"/>
      <c r="EC144" s="113" t="s">
        <v>265</v>
      </c>
      <c r="EE144" s="113"/>
      <c r="EF144" s="113"/>
      <c r="EG144" s="113"/>
      <c r="EH144" s="113"/>
      <c r="EI144" s="113"/>
      <c r="EJ144" s="113"/>
      <c r="EK144" s="113"/>
      <c r="EL144" s="113"/>
      <c r="EM144" s="113"/>
      <c r="EN144" s="113"/>
      <c r="EO144" s="113"/>
      <c r="EP144" s="113"/>
      <c r="EQ144" s="113"/>
      <c r="ER144" s="113"/>
      <c r="ES144" s="113"/>
      <c r="ET144" s="113"/>
      <c r="EU144" s="113"/>
      <c r="EV144" s="113"/>
    </row>
    <row r="145" spans="1:152" ht="20.100000000000001" customHeight="1" x14ac:dyDescent="0.25">
      <c r="A145" s="269"/>
      <c r="B145" s="46" t="s">
        <v>109</v>
      </c>
      <c r="C145" s="53" t="s">
        <v>110</v>
      </c>
      <c r="D145" s="75">
        <v>0</v>
      </c>
      <c r="E145" s="76">
        <v>0</v>
      </c>
      <c r="F145" s="76">
        <v>0</v>
      </c>
      <c r="G145" s="76">
        <v>0</v>
      </c>
      <c r="H145" s="76">
        <v>0</v>
      </c>
      <c r="I145" s="76">
        <v>0</v>
      </c>
      <c r="J145" s="76">
        <v>0</v>
      </c>
      <c r="K145" s="76">
        <v>0</v>
      </c>
      <c r="L145" s="76">
        <v>0</v>
      </c>
      <c r="M145" s="76">
        <v>0</v>
      </c>
      <c r="N145" s="76">
        <v>0</v>
      </c>
      <c r="O145" s="76">
        <v>0</v>
      </c>
      <c r="P145" s="76">
        <v>0</v>
      </c>
      <c r="Q145" s="76">
        <v>0</v>
      </c>
      <c r="R145" s="76">
        <v>0</v>
      </c>
      <c r="S145" s="76">
        <v>0</v>
      </c>
      <c r="T145" s="76">
        <v>0</v>
      </c>
      <c r="U145" s="76">
        <v>0</v>
      </c>
      <c r="V145" s="76">
        <v>0</v>
      </c>
      <c r="W145" s="76">
        <v>0</v>
      </c>
      <c r="X145" s="76">
        <v>0</v>
      </c>
      <c r="Y145" s="76">
        <v>0</v>
      </c>
      <c r="Z145" s="76">
        <v>0</v>
      </c>
      <c r="AA145" s="76">
        <v>0</v>
      </c>
      <c r="AB145" s="76">
        <v>0</v>
      </c>
      <c r="AC145" s="76">
        <v>0</v>
      </c>
      <c r="AD145" s="76">
        <v>0</v>
      </c>
      <c r="AE145" s="76">
        <v>0</v>
      </c>
      <c r="AF145" s="76">
        <v>0</v>
      </c>
      <c r="AG145" s="76">
        <v>0</v>
      </c>
      <c r="AH145" s="76">
        <v>0</v>
      </c>
      <c r="AI145" s="76">
        <v>0</v>
      </c>
      <c r="AJ145" s="76">
        <v>0</v>
      </c>
      <c r="AK145" s="76">
        <v>0</v>
      </c>
      <c r="AL145" s="76">
        <v>0</v>
      </c>
      <c r="AM145" s="186">
        <v>0</v>
      </c>
      <c r="AN145" s="54">
        <v>0</v>
      </c>
      <c r="AO145" s="37">
        <v>0</v>
      </c>
      <c r="AP145" s="37">
        <v>0</v>
      </c>
      <c r="AQ145" s="37">
        <v>0</v>
      </c>
      <c r="AR145" s="37">
        <v>0</v>
      </c>
      <c r="AS145" s="37">
        <v>0</v>
      </c>
      <c r="AT145" s="37">
        <v>0</v>
      </c>
      <c r="AU145" s="37">
        <v>0</v>
      </c>
      <c r="AV145" s="37">
        <v>0</v>
      </c>
      <c r="AW145" s="37">
        <v>0</v>
      </c>
      <c r="AX145" s="37">
        <v>0</v>
      </c>
      <c r="AY145" s="37">
        <v>0</v>
      </c>
      <c r="AZ145" s="54">
        <v>0</v>
      </c>
      <c r="BA145" s="37">
        <v>0</v>
      </c>
      <c r="BB145" s="37">
        <v>0</v>
      </c>
      <c r="BC145" s="37">
        <v>0</v>
      </c>
      <c r="BD145" s="37">
        <v>0</v>
      </c>
      <c r="BE145" s="37">
        <v>0</v>
      </c>
      <c r="BF145" s="37">
        <v>0</v>
      </c>
      <c r="BG145" s="37">
        <v>0</v>
      </c>
      <c r="BH145" s="37">
        <v>0</v>
      </c>
      <c r="BI145" s="37">
        <v>0</v>
      </c>
      <c r="BJ145" s="37">
        <v>0</v>
      </c>
      <c r="BK145" s="37">
        <v>0</v>
      </c>
      <c r="BL145" s="197">
        <f t="shared" si="36"/>
        <v>0</v>
      </c>
      <c r="BM145" s="37">
        <v>0</v>
      </c>
      <c r="BN145" s="37">
        <v>0</v>
      </c>
      <c r="BO145" s="37">
        <v>0</v>
      </c>
      <c r="BP145" s="37">
        <v>0</v>
      </c>
      <c r="BQ145" s="37">
        <v>0</v>
      </c>
      <c r="BR145" s="37">
        <v>0</v>
      </c>
      <c r="BS145" s="37">
        <v>0</v>
      </c>
      <c r="BT145" s="37">
        <v>0</v>
      </c>
      <c r="BU145" s="37">
        <v>0</v>
      </c>
      <c r="BV145" s="37">
        <v>0</v>
      </c>
      <c r="BW145" s="37">
        <v>0</v>
      </c>
      <c r="BX145" s="37">
        <v>0</v>
      </c>
      <c r="BY145" s="214">
        <f t="shared" si="37"/>
        <v>0</v>
      </c>
      <c r="BZ145" s="54">
        <v>0</v>
      </c>
      <c r="CA145" s="37">
        <v>0</v>
      </c>
      <c r="CB145" s="37">
        <v>0</v>
      </c>
      <c r="CC145" s="37">
        <v>0</v>
      </c>
      <c r="CD145" s="37">
        <v>0</v>
      </c>
      <c r="CE145" s="37">
        <v>0</v>
      </c>
      <c r="CF145" s="37">
        <v>0</v>
      </c>
      <c r="CG145" s="37">
        <v>0</v>
      </c>
      <c r="CH145" s="37">
        <v>1</v>
      </c>
      <c r="CI145" s="37">
        <v>1</v>
      </c>
      <c r="CJ145" s="37">
        <v>3</v>
      </c>
      <c r="CK145" s="37">
        <v>12</v>
      </c>
      <c r="CL145" s="197">
        <f t="shared" si="38"/>
        <v>17</v>
      </c>
      <c r="CM145" s="37">
        <v>3</v>
      </c>
      <c r="CN145" s="37">
        <v>5</v>
      </c>
      <c r="CO145" s="37">
        <v>3</v>
      </c>
      <c r="CP145" s="37">
        <v>4</v>
      </c>
      <c r="CQ145" s="37">
        <v>3</v>
      </c>
      <c r="CR145" s="37">
        <v>2</v>
      </c>
      <c r="CS145" s="37">
        <v>4</v>
      </c>
      <c r="CT145" s="37">
        <v>4</v>
      </c>
      <c r="CU145" s="37">
        <v>1</v>
      </c>
      <c r="CV145" s="37">
        <v>5</v>
      </c>
      <c r="CW145" s="37">
        <v>5</v>
      </c>
      <c r="CX145" s="37">
        <v>8</v>
      </c>
      <c r="CY145" s="214">
        <f t="shared" si="39"/>
        <v>47</v>
      </c>
      <c r="CZ145" s="37">
        <v>6</v>
      </c>
      <c r="DA145" s="37">
        <v>3</v>
      </c>
      <c r="DB145" s="37">
        <v>2</v>
      </c>
      <c r="DC145" s="37">
        <v>0</v>
      </c>
      <c r="DD145" s="37">
        <v>1</v>
      </c>
      <c r="DE145" s="37">
        <v>1</v>
      </c>
      <c r="DF145" s="37">
        <v>2</v>
      </c>
      <c r="DG145" s="37">
        <v>11</v>
      </c>
      <c r="DH145" s="37">
        <v>4</v>
      </c>
      <c r="DI145" s="37">
        <v>7</v>
      </c>
      <c r="DJ145" s="37">
        <v>8</v>
      </c>
      <c r="DK145" s="37">
        <v>7</v>
      </c>
      <c r="DL145" s="214">
        <f t="shared" si="40"/>
        <v>52</v>
      </c>
      <c r="DM145" s="37">
        <v>8</v>
      </c>
      <c r="DN145" s="37">
        <v>7</v>
      </c>
      <c r="DO145" s="37">
        <v>7</v>
      </c>
      <c r="DP145" s="37">
        <v>6</v>
      </c>
      <c r="DQ145" s="37">
        <v>9</v>
      </c>
      <c r="DR145" s="37">
        <v>7</v>
      </c>
      <c r="DS145" s="37">
        <v>9</v>
      </c>
      <c r="DT145" s="37">
        <v>8</v>
      </c>
      <c r="DU145" s="37">
        <v>9</v>
      </c>
      <c r="DV145" s="37">
        <v>9</v>
      </c>
      <c r="DW145" s="37">
        <v>8</v>
      </c>
      <c r="DX145" s="37">
        <v>12</v>
      </c>
      <c r="DY145" s="54">
        <v>11</v>
      </c>
      <c r="DZ145" s="37">
        <v>8</v>
      </c>
      <c r="EA145" s="37"/>
      <c r="EC145" s="113" t="s">
        <v>265</v>
      </c>
      <c r="EE145" s="113"/>
      <c r="EF145" s="113"/>
      <c r="EG145" s="113"/>
      <c r="EH145" s="113"/>
      <c r="EI145" s="113"/>
      <c r="EJ145" s="113"/>
      <c r="EK145" s="113"/>
      <c r="EL145" s="113"/>
      <c r="EM145" s="113"/>
      <c r="EN145" s="113"/>
      <c r="EO145" s="113"/>
      <c r="EP145" s="113"/>
      <c r="EQ145" s="113"/>
      <c r="ER145" s="113"/>
      <c r="ES145" s="113"/>
      <c r="ET145" s="113"/>
      <c r="EU145" s="113"/>
      <c r="EV145" s="113"/>
    </row>
    <row r="146" spans="1:152" ht="20.100000000000001" customHeight="1" x14ac:dyDescent="0.25">
      <c r="A146" s="269"/>
      <c r="B146" s="206" t="s">
        <v>244</v>
      </c>
      <c r="C146" s="53" t="s">
        <v>249</v>
      </c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54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54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197">
        <f t="shared" si="36"/>
        <v>0</v>
      </c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214">
        <f t="shared" si="37"/>
        <v>0</v>
      </c>
      <c r="BZ146" s="54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197">
        <f t="shared" si="38"/>
        <v>0</v>
      </c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214">
        <f t="shared" si="39"/>
        <v>0</v>
      </c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214">
        <f t="shared" si="40"/>
        <v>0</v>
      </c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54">
        <v>15</v>
      </c>
      <c r="DZ146" s="37">
        <v>39</v>
      </c>
      <c r="EA146" s="37"/>
      <c r="EC146" s="113" t="s">
        <v>265</v>
      </c>
      <c r="EE146" s="113"/>
      <c r="EF146" s="113"/>
      <c r="EG146" s="113"/>
      <c r="EH146" s="113"/>
      <c r="EI146" s="113"/>
      <c r="EJ146" s="113"/>
      <c r="EK146" s="113"/>
      <c r="EL146" s="113"/>
      <c r="EM146" s="113"/>
      <c r="EN146" s="113"/>
      <c r="EO146" s="113"/>
      <c r="EP146" s="113"/>
      <c r="EQ146" s="113"/>
      <c r="ER146" s="113"/>
      <c r="ES146" s="113"/>
      <c r="ET146" s="113"/>
      <c r="EU146" s="113"/>
      <c r="EV146" s="113"/>
    </row>
    <row r="147" spans="1:152" ht="20.100000000000001" customHeight="1" x14ac:dyDescent="0.25">
      <c r="A147" s="269"/>
      <c r="B147" s="206" t="s">
        <v>245</v>
      </c>
      <c r="C147" s="53" t="s">
        <v>250</v>
      </c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N147" s="54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54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197">
        <f t="shared" si="36"/>
        <v>0</v>
      </c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214">
        <f t="shared" si="37"/>
        <v>0</v>
      </c>
      <c r="BZ147" s="54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197">
        <f t="shared" si="38"/>
        <v>0</v>
      </c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214">
        <f t="shared" si="39"/>
        <v>0</v>
      </c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214">
        <f t="shared" si="40"/>
        <v>0</v>
      </c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54">
        <v>1</v>
      </c>
      <c r="DZ147" s="37">
        <v>12</v>
      </c>
      <c r="EA147" s="37"/>
      <c r="EC147" s="113" t="s">
        <v>265</v>
      </c>
      <c r="EE147" s="113"/>
      <c r="EF147" s="113"/>
      <c r="EG147" s="113"/>
      <c r="EH147" s="113"/>
      <c r="EI147" s="113"/>
      <c r="EJ147" s="113"/>
      <c r="EK147" s="113"/>
      <c r="EL147" s="113"/>
      <c r="EM147" s="113"/>
      <c r="EN147" s="113"/>
      <c r="EO147" s="113"/>
      <c r="EP147" s="113"/>
      <c r="EQ147" s="113"/>
      <c r="ER147" s="113"/>
      <c r="ES147" s="113"/>
      <c r="ET147" s="113"/>
      <c r="EU147" s="113"/>
      <c r="EV147" s="113"/>
    </row>
    <row r="148" spans="1:152" ht="20.100000000000001" customHeight="1" x14ac:dyDescent="0.25">
      <c r="A148" s="269"/>
      <c r="B148" s="46" t="s">
        <v>236</v>
      </c>
      <c r="C148" s="53" t="s">
        <v>237</v>
      </c>
      <c r="D148" s="76">
        <v>0</v>
      </c>
      <c r="E148" s="76">
        <v>0</v>
      </c>
      <c r="F148" s="76">
        <v>0</v>
      </c>
      <c r="G148" s="76">
        <v>0</v>
      </c>
      <c r="H148" s="76">
        <v>0</v>
      </c>
      <c r="I148" s="76">
        <v>0</v>
      </c>
      <c r="J148" s="76">
        <v>0</v>
      </c>
      <c r="K148" s="76">
        <v>0</v>
      </c>
      <c r="L148" s="76">
        <v>0</v>
      </c>
      <c r="M148" s="76">
        <v>0</v>
      </c>
      <c r="N148" s="76">
        <v>0</v>
      </c>
      <c r="O148" s="76">
        <v>0</v>
      </c>
      <c r="P148" s="76">
        <v>0</v>
      </c>
      <c r="Q148" s="76">
        <v>0</v>
      </c>
      <c r="R148" s="76">
        <v>0</v>
      </c>
      <c r="S148" s="76">
        <v>0</v>
      </c>
      <c r="T148" s="76">
        <v>0</v>
      </c>
      <c r="U148" s="76">
        <v>0</v>
      </c>
      <c r="V148" s="76">
        <v>0</v>
      </c>
      <c r="W148" s="76">
        <v>0</v>
      </c>
      <c r="X148" s="76">
        <v>0</v>
      </c>
      <c r="Y148" s="76">
        <v>0</v>
      </c>
      <c r="Z148" s="76">
        <v>0</v>
      </c>
      <c r="AA148" s="76">
        <v>0</v>
      </c>
      <c r="AB148" s="76">
        <v>0</v>
      </c>
      <c r="AC148" s="76">
        <v>0</v>
      </c>
      <c r="AD148" s="76">
        <v>0</v>
      </c>
      <c r="AE148" s="76">
        <v>0</v>
      </c>
      <c r="AF148" s="76">
        <v>0</v>
      </c>
      <c r="AG148" s="76">
        <v>0</v>
      </c>
      <c r="AH148" s="76">
        <v>0</v>
      </c>
      <c r="AI148" s="76">
        <v>0</v>
      </c>
      <c r="AJ148" s="76">
        <v>0</v>
      </c>
      <c r="AK148" s="76">
        <v>0</v>
      </c>
      <c r="AL148" s="76">
        <v>0</v>
      </c>
      <c r="AM148" s="76">
        <v>0</v>
      </c>
      <c r="AN148" s="54">
        <v>0</v>
      </c>
      <c r="AO148" s="37">
        <v>0</v>
      </c>
      <c r="AP148" s="37">
        <v>0</v>
      </c>
      <c r="AQ148" s="37">
        <v>0</v>
      </c>
      <c r="AR148" s="37">
        <v>0</v>
      </c>
      <c r="AS148" s="37">
        <v>0</v>
      </c>
      <c r="AT148" s="37">
        <v>0</v>
      </c>
      <c r="AU148" s="37">
        <v>0</v>
      </c>
      <c r="AV148" s="37">
        <v>0</v>
      </c>
      <c r="AW148" s="37">
        <v>0</v>
      </c>
      <c r="AX148" s="37">
        <v>0</v>
      </c>
      <c r="AY148" s="37">
        <v>0</v>
      </c>
      <c r="AZ148" s="54">
        <v>0</v>
      </c>
      <c r="BA148" s="37">
        <v>0</v>
      </c>
      <c r="BB148" s="37">
        <v>0</v>
      </c>
      <c r="BC148" s="37">
        <v>0</v>
      </c>
      <c r="BD148" s="37">
        <v>0</v>
      </c>
      <c r="BE148" s="37">
        <v>0</v>
      </c>
      <c r="BF148" s="37">
        <v>0</v>
      </c>
      <c r="BG148" s="37">
        <v>0</v>
      </c>
      <c r="BH148" s="37">
        <v>0</v>
      </c>
      <c r="BI148" s="37">
        <v>0</v>
      </c>
      <c r="BJ148" s="37">
        <v>0</v>
      </c>
      <c r="BK148" s="37">
        <v>0</v>
      </c>
      <c r="BL148" s="197">
        <f t="shared" si="36"/>
        <v>0</v>
      </c>
      <c r="BM148" s="37">
        <v>0</v>
      </c>
      <c r="BN148" s="37">
        <v>0</v>
      </c>
      <c r="BO148" s="37">
        <v>0</v>
      </c>
      <c r="BP148" s="37">
        <v>0</v>
      </c>
      <c r="BQ148" s="37">
        <v>0</v>
      </c>
      <c r="BR148" s="37">
        <v>0</v>
      </c>
      <c r="BS148" s="37">
        <v>0</v>
      </c>
      <c r="BT148" s="37">
        <v>0</v>
      </c>
      <c r="BU148" s="37">
        <v>0</v>
      </c>
      <c r="BV148" s="37">
        <v>0</v>
      </c>
      <c r="BW148" s="37">
        <v>0</v>
      </c>
      <c r="BX148" s="37">
        <v>0</v>
      </c>
      <c r="BY148" s="214">
        <f t="shared" si="37"/>
        <v>0</v>
      </c>
      <c r="BZ148" s="54">
        <v>0</v>
      </c>
      <c r="CA148" s="37">
        <v>0</v>
      </c>
      <c r="CB148" s="37">
        <v>0</v>
      </c>
      <c r="CC148" s="37">
        <v>0</v>
      </c>
      <c r="CD148" s="37">
        <v>0</v>
      </c>
      <c r="CE148" s="37">
        <v>0</v>
      </c>
      <c r="CF148" s="37">
        <v>0</v>
      </c>
      <c r="CG148" s="37">
        <v>0</v>
      </c>
      <c r="CH148" s="37">
        <v>0</v>
      </c>
      <c r="CI148" s="37">
        <v>0</v>
      </c>
      <c r="CJ148" s="37">
        <v>0</v>
      </c>
      <c r="CK148" s="37">
        <v>0</v>
      </c>
      <c r="CL148" s="197">
        <f t="shared" si="38"/>
        <v>0</v>
      </c>
      <c r="CM148" s="37">
        <v>0</v>
      </c>
      <c r="CN148" s="37">
        <v>0</v>
      </c>
      <c r="CO148" s="37">
        <v>0</v>
      </c>
      <c r="CP148" s="37">
        <v>0</v>
      </c>
      <c r="CQ148" s="37">
        <v>0</v>
      </c>
      <c r="CR148" s="37">
        <v>0</v>
      </c>
      <c r="CS148" s="37">
        <v>0</v>
      </c>
      <c r="CT148" s="37">
        <v>0</v>
      </c>
      <c r="CU148" s="37">
        <v>0</v>
      </c>
      <c r="CV148" s="37">
        <v>0</v>
      </c>
      <c r="CW148" s="37">
        <v>0</v>
      </c>
      <c r="CX148" s="37">
        <v>0</v>
      </c>
      <c r="CY148" s="214">
        <f t="shared" si="39"/>
        <v>0</v>
      </c>
      <c r="CZ148" s="37">
        <v>0</v>
      </c>
      <c r="DA148" s="37">
        <v>0</v>
      </c>
      <c r="DB148" s="37">
        <v>0</v>
      </c>
      <c r="DC148" s="37">
        <v>0</v>
      </c>
      <c r="DD148" s="37">
        <v>0</v>
      </c>
      <c r="DE148" s="37">
        <v>0</v>
      </c>
      <c r="DF148" s="37">
        <v>0</v>
      </c>
      <c r="DG148" s="37">
        <v>0</v>
      </c>
      <c r="DH148" s="37">
        <v>0</v>
      </c>
      <c r="DI148" s="37">
        <v>0</v>
      </c>
      <c r="DJ148" s="37">
        <v>0</v>
      </c>
      <c r="DK148" s="37">
        <v>0</v>
      </c>
      <c r="DL148" s="214">
        <f t="shared" si="40"/>
        <v>0</v>
      </c>
      <c r="DM148" s="37">
        <v>0</v>
      </c>
      <c r="DN148" s="37">
        <v>0</v>
      </c>
      <c r="DO148" s="37">
        <v>0</v>
      </c>
      <c r="DP148" s="37">
        <v>0</v>
      </c>
      <c r="DQ148" s="37">
        <v>0</v>
      </c>
      <c r="DR148" s="37">
        <v>0</v>
      </c>
      <c r="DS148" s="37">
        <v>15</v>
      </c>
      <c r="DT148" s="37">
        <v>10</v>
      </c>
      <c r="DU148" s="37">
        <v>6</v>
      </c>
      <c r="DV148" s="37">
        <v>35</v>
      </c>
      <c r="DW148" s="37">
        <v>29</v>
      </c>
      <c r="DX148" s="37">
        <v>26</v>
      </c>
      <c r="DY148" s="54">
        <v>36</v>
      </c>
      <c r="DZ148" s="37">
        <v>29</v>
      </c>
      <c r="EA148" s="37"/>
      <c r="EC148" s="113" t="s">
        <v>265</v>
      </c>
      <c r="EE148" s="113"/>
      <c r="EF148" s="113"/>
      <c r="EG148" s="113"/>
      <c r="EH148" s="113"/>
      <c r="EI148" s="113"/>
      <c r="EJ148" s="113"/>
      <c r="EK148" s="113"/>
      <c r="EL148" s="113"/>
      <c r="EM148" s="113"/>
      <c r="EN148" s="113"/>
      <c r="EO148" s="113"/>
      <c r="EP148" s="113"/>
      <c r="EQ148" s="113"/>
      <c r="ER148" s="113"/>
      <c r="ES148" s="113"/>
      <c r="ET148" s="113"/>
      <c r="EU148" s="113"/>
      <c r="EV148" s="113"/>
    </row>
    <row r="149" spans="1:152" ht="20.100000000000001" customHeight="1" x14ac:dyDescent="0.25">
      <c r="A149" s="269"/>
      <c r="B149" s="46" t="s">
        <v>246</v>
      </c>
      <c r="C149" s="53" t="s">
        <v>251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54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54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197">
        <f t="shared" si="36"/>
        <v>0</v>
      </c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214">
        <f t="shared" si="37"/>
        <v>0</v>
      </c>
      <c r="BZ149" s="54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197">
        <f t="shared" si="38"/>
        <v>0</v>
      </c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214">
        <f t="shared" si="39"/>
        <v>0</v>
      </c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214">
        <f t="shared" si="40"/>
        <v>0</v>
      </c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54">
        <v>1</v>
      </c>
      <c r="DZ149" s="37">
        <v>0</v>
      </c>
      <c r="EA149" s="37"/>
      <c r="EE149" s="113"/>
      <c r="EF149" s="113"/>
      <c r="EG149" s="113"/>
      <c r="EH149" s="113"/>
      <c r="EI149" s="113"/>
      <c r="EJ149" s="113"/>
      <c r="EK149" s="113"/>
      <c r="EL149" s="113"/>
      <c r="EM149" s="113"/>
      <c r="EN149" s="113"/>
      <c r="EO149" s="113"/>
      <c r="EP149" s="113"/>
      <c r="EQ149" s="113"/>
      <c r="ER149" s="113"/>
      <c r="ES149" s="113"/>
      <c r="ET149" s="113"/>
      <c r="EU149" s="113"/>
      <c r="EV149" s="113"/>
    </row>
    <row r="150" spans="1:152" ht="20.100000000000001" customHeight="1" x14ac:dyDescent="0.25">
      <c r="A150" s="269"/>
      <c r="B150" s="206" t="s">
        <v>118</v>
      </c>
      <c r="C150" s="207" t="s">
        <v>122</v>
      </c>
      <c r="D150" s="219">
        <v>0</v>
      </c>
      <c r="E150" s="219">
        <v>0</v>
      </c>
      <c r="F150" s="219">
        <v>0</v>
      </c>
      <c r="G150" s="219">
        <v>0</v>
      </c>
      <c r="H150" s="219">
        <v>0</v>
      </c>
      <c r="I150" s="219">
        <v>0</v>
      </c>
      <c r="J150" s="219">
        <v>0</v>
      </c>
      <c r="K150" s="219">
        <v>0</v>
      </c>
      <c r="L150" s="219">
        <v>0</v>
      </c>
      <c r="M150" s="219">
        <v>0</v>
      </c>
      <c r="N150" s="219">
        <v>0</v>
      </c>
      <c r="O150" s="220">
        <v>0</v>
      </c>
      <c r="P150" s="219">
        <v>0</v>
      </c>
      <c r="Q150" s="219">
        <v>0</v>
      </c>
      <c r="R150" s="219">
        <v>0</v>
      </c>
      <c r="S150" s="219">
        <v>0</v>
      </c>
      <c r="T150" s="219">
        <v>0</v>
      </c>
      <c r="U150" s="219">
        <v>0</v>
      </c>
      <c r="V150" s="219">
        <v>0</v>
      </c>
      <c r="W150" s="219">
        <v>0</v>
      </c>
      <c r="X150" s="219">
        <v>0</v>
      </c>
      <c r="Y150" s="219">
        <v>0</v>
      </c>
      <c r="Z150" s="219">
        <v>0</v>
      </c>
      <c r="AA150" s="220">
        <v>0</v>
      </c>
      <c r="AB150" s="27">
        <v>0</v>
      </c>
      <c r="AC150" s="27">
        <v>0</v>
      </c>
      <c r="AD150" s="27">
        <v>0</v>
      </c>
      <c r="AE150" s="27">
        <v>0</v>
      </c>
      <c r="AF150" s="27">
        <v>0</v>
      </c>
      <c r="AG150" s="27">
        <v>0</v>
      </c>
      <c r="AH150" s="27">
        <v>0</v>
      </c>
      <c r="AI150" s="27">
        <v>0</v>
      </c>
      <c r="AJ150" s="27">
        <v>0</v>
      </c>
      <c r="AK150" s="27">
        <v>0</v>
      </c>
      <c r="AL150" s="27">
        <v>0</v>
      </c>
      <c r="AM150" s="27">
        <v>0</v>
      </c>
      <c r="AN150" s="224">
        <v>0</v>
      </c>
      <c r="AO150" s="27">
        <v>0</v>
      </c>
      <c r="AP150" s="27">
        <v>0</v>
      </c>
      <c r="AQ150" s="27">
        <v>0</v>
      </c>
      <c r="AR150" s="27">
        <v>0</v>
      </c>
      <c r="AS150" s="27">
        <v>0</v>
      </c>
      <c r="AT150" s="27">
        <v>0</v>
      </c>
      <c r="AU150" s="27">
        <v>0</v>
      </c>
      <c r="AV150" s="27">
        <v>0</v>
      </c>
      <c r="AW150" s="27">
        <v>0</v>
      </c>
      <c r="AX150" s="27">
        <v>0</v>
      </c>
      <c r="AY150" s="27">
        <v>0</v>
      </c>
      <c r="AZ150" s="224">
        <v>0</v>
      </c>
      <c r="BA150" s="27">
        <v>0</v>
      </c>
      <c r="BB150" s="27">
        <v>0</v>
      </c>
      <c r="BC150" s="27">
        <v>0</v>
      </c>
      <c r="BD150" s="27">
        <v>0</v>
      </c>
      <c r="BE150" s="27">
        <v>0</v>
      </c>
      <c r="BF150" s="27">
        <v>0</v>
      </c>
      <c r="BG150" s="27">
        <v>0</v>
      </c>
      <c r="BH150" s="27">
        <v>0</v>
      </c>
      <c r="BI150" s="27">
        <v>0</v>
      </c>
      <c r="BJ150" s="27">
        <v>0</v>
      </c>
      <c r="BK150" s="27">
        <v>0</v>
      </c>
      <c r="BL150" s="214">
        <f t="shared" si="36"/>
        <v>0</v>
      </c>
      <c r="BM150" s="27">
        <v>0</v>
      </c>
      <c r="BN150" s="27">
        <v>0</v>
      </c>
      <c r="BO150" s="27">
        <v>0</v>
      </c>
      <c r="BP150" s="27">
        <v>0</v>
      </c>
      <c r="BQ150" s="27">
        <v>0</v>
      </c>
      <c r="BR150" s="27">
        <v>0</v>
      </c>
      <c r="BS150" s="27">
        <v>0</v>
      </c>
      <c r="BT150" s="27">
        <v>0</v>
      </c>
      <c r="BU150" s="27">
        <v>0</v>
      </c>
      <c r="BV150" s="27">
        <v>0</v>
      </c>
      <c r="BW150" s="27">
        <v>0</v>
      </c>
      <c r="BX150" s="27">
        <v>0</v>
      </c>
      <c r="BY150" s="214">
        <f t="shared" si="37"/>
        <v>0</v>
      </c>
      <c r="BZ150" s="224">
        <v>0</v>
      </c>
      <c r="CA150" s="27">
        <v>0</v>
      </c>
      <c r="CB150" s="27">
        <v>0</v>
      </c>
      <c r="CC150" s="27">
        <v>0</v>
      </c>
      <c r="CD150" s="27">
        <v>0</v>
      </c>
      <c r="CE150" s="27">
        <v>0</v>
      </c>
      <c r="CF150" s="27">
        <v>0</v>
      </c>
      <c r="CG150" s="27">
        <v>0</v>
      </c>
      <c r="CH150" s="27">
        <v>0</v>
      </c>
      <c r="CI150" s="27">
        <v>0</v>
      </c>
      <c r="CJ150" s="27">
        <v>0</v>
      </c>
      <c r="CK150" s="27">
        <v>0</v>
      </c>
      <c r="CL150" s="197">
        <f t="shared" si="38"/>
        <v>0</v>
      </c>
      <c r="CM150" s="27">
        <v>0</v>
      </c>
      <c r="CN150" s="27">
        <v>1</v>
      </c>
      <c r="CO150" s="27">
        <v>0</v>
      </c>
      <c r="CP150" s="27">
        <v>0</v>
      </c>
      <c r="CQ150" s="27">
        <v>7</v>
      </c>
      <c r="CR150" s="27">
        <v>20</v>
      </c>
      <c r="CS150" s="27">
        <v>8</v>
      </c>
      <c r="CT150" s="27">
        <v>1</v>
      </c>
      <c r="CU150" s="27">
        <v>0</v>
      </c>
      <c r="CV150" s="27">
        <v>0</v>
      </c>
      <c r="CW150" s="27">
        <v>0</v>
      </c>
      <c r="CX150" s="27">
        <v>0</v>
      </c>
      <c r="CY150" s="214">
        <f t="shared" si="39"/>
        <v>37</v>
      </c>
      <c r="CZ150" s="27">
        <v>0</v>
      </c>
      <c r="DA150" s="27">
        <v>0</v>
      </c>
      <c r="DB150" s="27">
        <v>0</v>
      </c>
      <c r="DC150" s="27">
        <v>0</v>
      </c>
      <c r="DD150" s="27">
        <v>0</v>
      </c>
      <c r="DE150" s="27">
        <v>0</v>
      </c>
      <c r="DF150" s="27">
        <v>0</v>
      </c>
      <c r="DG150" s="27">
        <v>0</v>
      </c>
      <c r="DH150" s="27">
        <v>4</v>
      </c>
      <c r="DI150" s="27">
        <v>5</v>
      </c>
      <c r="DJ150" s="27">
        <v>6</v>
      </c>
      <c r="DK150" s="27">
        <v>10</v>
      </c>
      <c r="DL150" s="214">
        <f t="shared" si="40"/>
        <v>25</v>
      </c>
      <c r="DM150" s="27">
        <v>8</v>
      </c>
      <c r="DN150" s="27">
        <v>7</v>
      </c>
      <c r="DO150" s="27">
        <v>6</v>
      </c>
      <c r="DP150" s="27">
        <v>6</v>
      </c>
      <c r="DQ150" s="27">
        <v>6</v>
      </c>
      <c r="DR150" s="27">
        <v>6</v>
      </c>
      <c r="DS150" s="27">
        <v>6</v>
      </c>
      <c r="DT150" s="27">
        <v>4</v>
      </c>
      <c r="DU150" s="27">
        <v>6</v>
      </c>
      <c r="DV150" s="27">
        <v>6</v>
      </c>
      <c r="DW150" s="27">
        <v>6</v>
      </c>
      <c r="DX150" s="27">
        <v>12</v>
      </c>
      <c r="DY150" s="224">
        <v>6</v>
      </c>
      <c r="DZ150" s="27">
        <v>6</v>
      </c>
      <c r="EA150" s="27"/>
      <c r="EC150" s="113" t="s">
        <v>265</v>
      </c>
      <c r="EE150" s="113"/>
      <c r="EF150" s="113"/>
      <c r="EG150" s="113"/>
      <c r="EH150" s="113"/>
      <c r="EI150" s="113"/>
      <c r="EJ150" s="113"/>
      <c r="EK150" s="113"/>
      <c r="EL150" s="113"/>
      <c r="EM150" s="113"/>
      <c r="EN150" s="113"/>
      <c r="EO150" s="113"/>
      <c r="EP150" s="113"/>
      <c r="EQ150" s="113"/>
      <c r="ER150" s="113"/>
      <c r="ES150" s="113"/>
      <c r="ET150" s="113"/>
      <c r="EU150" s="113"/>
      <c r="EV150" s="113"/>
    </row>
    <row r="151" spans="1:152" ht="20.100000000000001" customHeight="1" x14ac:dyDescent="0.25">
      <c r="A151" s="269"/>
      <c r="B151" s="206" t="s">
        <v>119</v>
      </c>
      <c r="C151" s="207" t="s">
        <v>123</v>
      </c>
      <c r="D151" s="219">
        <v>0</v>
      </c>
      <c r="E151" s="219">
        <v>0</v>
      </c>
      <c r="F151" s="219">
        <v>0</v>
      </c>
      <c r="G151" s="219">
        <v>0</v>
      </c>
      <c r="H151" s="219">
        <v>0</v>
      </c>
      <c r="I151" s="219">
        <v>0</v>
      </c>
      <c r="J151" s="219">
        <v>0</v>
      </c>
      <c r="K151" s="219">
        <v>0</v>
      </c>
      <c r="L151" s="219">
        <v>0</v>
      </c>
      <c r="M151" s="219">
        <v>0</v>
      </c>
      <c r="N151" s="219">
        <v>0</v>
      </c>
      <c r="O151" s="220">
        <v>0</v>
      </c>
      <c r="P151" s="219">
        <v>0</v>
      </c>
      <c r="Q151" s="219">
        <v>0</v>
      </c>
      <c r="R151" s="219">
        <v>0</v>
      </c>
      <c r="S151" s="219">
        <v>0</v>
      </c>
      <c r="T151" s="219">
        <v>0</v>
      </c>
      <c r="U151" s="219">
        <v>0</v>
      </c>
      <c r="V151" s="219">
        <v>0</v>
      </c>
      <c r="W151" s="219">
        <v>0</v>
      </c>
      <c r="X151" s="219">
        <v>0</v>
      </c>
      <c r="Y151" s="219">
        <v>0</v>
      </c>
      <c r="Z151" s="219">
        <v>0</v>
      </c>
      <c r="AA151" s="220">
        <v>0</v>
      </c>
      <c r="AB151" s="27">
        <v>0</v>
      </c>
      <c r="AC151" s="27">
        <v>0</v>
      </c>
      <c r="AD151" s="27">
        <v>0</v>
      </c>
      <c r="AE151" s="27">
        <v>0</v>
      </c>
      <c r="AF151" s="27">
        <v>0</v>
      </c>
      <c r="AG151" s="27">
        <v>0</v>
      </c>
      <c r="AH151" s="27">
        <v>0</v>
      </c>
      <c r="AI151" s="27">
        <v>0</v>
      </c>
      <c r="AJ151" s="27">
        <v>0</v>
      </c>
      <c r="AK151" s="27">
        <v>0</v>
      </c>
      <c r="AL151" s="27">
        <v>0</v>
      </c>
      <c r="AM151" s="27">
        <v>0</v>
      </c>
      <c r="AN151" s="224">
        <v>0</v>
      </c>
      <c r="AO151" s="27">
        <v>0</v>
      </c>
      <c r="AP151" s="27">
        <v>0</v>
      </c>
      <c r="AQ151" s="27">
        <v>0</v>
      </c>
      <c r="AR151" s="27">
        <v>0</v>
      </c>
      <c r="AS151" s="27">
        <v>0</v>
      </c>
      <c r="AT151" s="27">
        <v>0</v>
      </c>
      <c r="AU151" s="27">
        <v>0</v>
      </c>
      <c r="AV151" s="27">
        <v>0</v>
      </c>
      <c r="AW151" s="27">
        <v>0</v>
      </c>
      <c r="AX151" s="27">
        <v>0</v>
      </c>
      <c r="AY151" s="27">
        <v>0</v>
      </c>
      <c r="AZ151" s="224">
        <v>0</v>
      </c>
      <c r="BA151" s="27">
        <v>0</v>
      </c>
      <c r="BB151" s="27">
        <v>0</v>
      </c>
      <c r="BC151" s="27">
        <v>0</v>
      </c>
      <c r="BD151" s="27">
        <v>0</v>
      </c>
      <c r="BE151" s="27">
        <v>0</v>
      </c>
      <c r="BF151" s="27">
        <v>0</v>
      </c>
      <c r="BG151" s="27">
        <v>0</v>
      </c>
      <c r="BH151" s="27">
        <v>0</v>
      </c>
      <c r="BI151" s="27">
        <v>0</v>
      </c>
      <c r="BJ151" s="27">
        <v>0</v>
      </c>
      <c r="BK151" s="27">
        <v>0</v>
      </c>
      <c r="BL151" s="214">
        <f t="shared" si="36"/>
        <v>0</v>
      </c>
      <c r="BM151" s="27">
        <v>0</v>
      </c>
      <c r="BN151" s="27">
        <v>0</v>
      </c>
      <c r="BO151" s="27">
        <v>0</v>
      </c>
      <c r="BP151" s="27">
        <v>0</v>
      </c>
      <c r="BQ151" s="27">
        <v>0</v>
      </c>
      <c r="BR151" s="27">
        <v>0</v>
      </c>
      <c r="BS151" s="27">
        <v>0</v>
      </c>
      <c r="BT151" s="27">
        <v>0</v>
      </c>
      <c r="BU151" s="27">
        <v>0</v>
      </c>
      <c r="BV151" s="27">
        <v>0</v>
      </c>
      <c r="BW151" s="27">
        <v>0</v>
      </c>
      <c r="BX151" s="27">
        <v>0</v>
      </c>
      <c r="BY151" s="214">
        <f t="shared" si="37"/>
        <v>0</v>
      </c>
      <c r="BZ151" s="224">
        <v>0</v>
      </c>
      <c r="CA151" s="27">
        <v>0</v>
      </c>
      <c r="CB151" s="27">
        <v>0</v>
      </c>
      <c r="CC151" s="27">
        <v>0</v>
      </c>
      <c r="CD151" s="27">
        <v>0</v>
      </c>
      <c r="CE151" s="27">
        <v>0</v>
      </c>
      <c r="CF151" s="27">
        <v>0</v>
      </c>
      <c r="CG151" s="27">
        <v>0</v>
      </c>
      <c r="CH151" s="27">
        <v>0</v>
      </c>
      <c r="CI151" s="27">
        <v>0</v>
      </c>
      <c r="CJ151" s="27">
        <v>0</v>
      </c>
      <c r="CK151" s="27">
        <v>0</v>
      </c>
      <c r="CL151" s="197">
        <f t="shared" si="38"/>
        <v>0</v>
      </c>
      <c r="CM151" s="27">
        <v>0</v>
      </c>
      <c r="CN151" s="27">
        <v>12</v>
      </c>
      <c r="CO151" s="27">
        <v>11</v>
      </c>
      <c r="CP151" s="27">
        <v>14</v>
      </c>
      <c r="CQ151" s="27">
        <v>19</v>
      </c>
      <c r="CR151" s="27">
        <v>82</v>
      </c>
      <c r="CS151" s="27">
        <v>92</v>
      </c>
      <c r="CT151" s="27">
        <v>16</v>
      </c>
      <c r="CU151" s="27">
        <v>0</v>
      </c>
      <c r="CV151" s="27">
        <v>0</v>
      </c>
      <c r="CW151" s="27">
        <v>0</v>
      </c>
      <c r="CX151" s="27">
        <v>0</v>
      </c>
      <c r="CY151" s="214">
        <f t="shared" si="39"/>
        <v>246</v>
      </c>
      <c r="CZ151" s="27">
        <v>0</v>
      </c>
      <c r="DA151" s="27">
        <v>0</v>
      </c>
      <c r="DB151" s="27">
        <v>0</v>
      </c>
      <c r="DC151" s="27">
        <v>0</v>
      </c>
      <c r="DD151" s="27">
        <v>0</v>
      </c>
      <c r="DE151" s="27">
        <v>0</v>
      </c>
      <c r="DF151" s="27">
        <v>0</v>
      </c>
      <c r="DG151" s="27">
        <v>0</v>
      </c>
      <c r="DH151" s="27">
        <v>0</v>
      </c>
      <c r="DI151" s="27">
        <v>0</v>
      </c>
      <c r="DJ151" s="27">
        <v>0</v>
      </c>
      <c r="DK151" s="27">
        <v>0</v>
      </c>
      <c r="DL151" s="214">
        <f t="shared" si="40"/>
        <v>0</v>
      </c>
      <c r="DM151" s="27">
        <v>0</v>
      </c>
      <c r="DN151" s="27">
        <v>0</v>
      </c>
      <c r="DO151" s="27">
        <v>0</v>
      </c>
      <c r="DP151" s="27">
        <v>0</v>
      </c>
      <c r="DQ151" s="27">
        <v>0</v>
      </c>
      <c r="DR151" s="27">
        <v>0</v>
      </c>
      <c r="DS151" s="27">
        <v>0</v>
      </c>
      <c r="DT151" s="27">
        <v>0</v>
      </c>
      <c r="DU151" s="27">
        <v>0</v>
      </c>
      <c r="DV151" s="27">
        <v>0</v>
      </c>
      <c r="DW151" s="27">
        <v>0</v>
      </c>
      <c r="DX151" s="27">
        <v>0</v>
      </c>
      <c r="DY151" s="224">
        <v>0</v>
      </c>
      <c r="DZ151" s="27">
        <v>0</v>
      </c>
      <c r="EA151" s="27"/>
      <c r="EC151" s="113" t="s">
        <v>265</v>
      </c>
      <c r="EE151" s="113"/>
      <c r="EF151" s="113"/>
      <c r="EG151" s="113"/>
      <c r="EH151" s="113"/>
      <c r="EI151" s="113"/>
      <c r="EJ151" s="113"/>
      <c r="EK151" s="113"/>
      <c r="EL151" s="113"/>
      <c r="EM151" s="113"/>
      <c r="EN151" s="113"/>
      <c r="EO151" s="113"/>
      <c r="EP151" s="113"/>
      <c r="EQ151" s="113"/>
      <c r="ER151" s="113"/>
      <c r="ES151" s="113"/>
      <c r="ET151" s="113"/>
      <c r="EU151" s="113"/>
      <c r="EV151" s="113"/>
    </row>
    <row r="152" spans="1:152" ht="20.100000000000001" customHeight="1" x14ac:dyDescent="0.25">
      <c r="A152" s="269"/>
      <c r="B152" s="206" t="s">
        <v>120</v>
      </c>
      <c r="C152" s="207" t="s">
        <v>124</v>
      </c>
      <c r="D152" s="219">
        <v>0</v>
      </c>
      <c r="E152" s="219">
        <v>0</v>
      </c>
      <c r="F152" s="219">
        <v>0</v>
      </c>
      <c r="G152" s="219">
        <v>0</v>
      </c>
      <c r="H152" s="219">
        <v>0</v>
      </c>
      <c r="I152" s="219">
        <v>0</v>
      </c>
      <c r="J152" s="219">
        <v>0</v>
      </c>
      <c r="K152" s="219">
        <v>0</v>
      </c>
      <c r="L152" s="219">
        <v>0</v>
      </c>
      <c r="M152" s="219">
        <v>0</v>
      </c>
      <c r="N152" s="219">
        <v>0</v>
      </c>
      <c r="O152" s="220">
        <v>0</v>
      </c>
      <c r="P152" s="219">
        <v>0</v>
      </c>
      <c r="Q152" s="219">
        <v>0</v>
      </c>
      <c r="R152" s="219">
        <v>0</v>
      </c>
      <c r="S152" s="219">
        <v>0</v>
      </c>
      <c r="T152" s="219">
        <v>0</v>
      </c>
      <c r="U152" s="219">
        <v>0</v>
      </c>
      <c r="V152" s="219">
        <v>0</v>
      </c>
      <c r="W152" s="219">
        <v>0</v>
      </c>
      <c r="X152" s="219">
        <v>0</v>
      </c>
      <c r="Y152" s="219">
        <v>0</v>
      </c>
      <c r="Z152" s="219">
        <v>0</v>
      </c>
      <c r="AA152" s="220">
        <v>0</v>
      </c>
      <c r="AB152" s="27">
        <v>0</v>
      </c>
      <c r="AC152" s="27">
        <v>0</v>
      </c>
      <c r="AD152" s="27">
        <v>0</v>
      </c>
      <c r="AE152" s="27">
        <v>0</v>
      </c>
      <c r="AF152" s="27">
        <v>0</v>
      </c>
      <c r="AG152" s="27">
        <v>0</v>
      </c>
      <c r="AH152" s="27">
        <v>0</v>
      </c>
      <c r="AI152" s="27">
        <v>0</v>
      </c>
      <c r="AJ152" s="27">
        <v>0</v>
      </c>
      <c r="AK152" s="27">
        <v>0</v>
      </c>
      <c r="AL152" s="27">
        <v>0</v>
      </c>
      <c r="AM152" s="27">
        <v>0</v>
      </c>
      <c r="AN152" s="224">
        <v>0</v>
      </c>
      <c r="AO152" s="27">
        <v>0</v>
      </c>
      <c r="AP152" s="27">
        <v>0</v>
      </c>
      <c r="AQ152" s="27">
        <v>0</v>
      </c>
      <c r="AR152" s="27">
        <v>0</v>
      </c>
      <c r="AS152" s="27">
        <v>0</v>
      </c>
      <c r="AT152" s="27">
        <v>0</v>
      </c>
      <c r="AU152" s="27">
        <v>0</v>
      </c>
      <c r="AV152" s="27">
        <v>0</v>
      </c>
      <c r="AW152" s="27">
        <v>0</v>
      </c>
      <c r="AX152" s="27">
        <v>0</v>
      </c>
      <c r="AY152" s="27">
        <v>0</v>
      </c>
      <c r="AZ152" s="224">
        <v>0</v>
      </c>
      <c r="BA152" s="27">
        <v>0</v>
      </c>
      <c r="BB152" s="27">
        <v>0</v>
      </c>
      <c r="BC152" s="27">
        <v>0</v>
      </c>
      <c r="BD152" s="27">
        <v>0</v>
      </c>
      <c r="BE152" s="27">
        <v>0</v>
      </c>
      <c r="BF152" s="27">
        <v>0</v>
      </c>
      <c r="BG152" s="27">
        <v>0</v>
      </c>
      <c r="BH152" s="27">
        <v>0</v>
      </c>
      <c r="BI152" s="27">
        <v>0</v>
      </c>
      <c r="BJ152" s="27">
        <v>0</v>
      </c>
      <c r="BK152" s="27">
        <v>0</v>
      </c>
      <c r="BL152" s="214">
        <f t="shared" si="36"/>
        <v>0</v>
      </c>
      <c r="BM152" s="27">
        <v>0</v>
      </c>
      <c r="BN152" s="27">
        <v>0</v>
      </c>
      <c r="BO152" s="27">
        <v>0</v>
      </c>
      <c r="BP152" s="27">
        <v>0</v>
      </c>
      <c r="BQ152" s="27">
        <v>0</v>
      </c>
      <c r="BR152" s="27">
        <v>0</v>
      </c>
      <c r="BS152" s="27">
        <v>0</v>
      </c>
      <c r="BT152" s="27">
        <v>0</v>
      </c>
      <c r="BU152" s="27">
        <v>0</v>
      </c>
      <c r="BV152" s="27">
        <v>0</v>
      </c>
      <c r="BW152" s="27">
        <v>0</v>
      </c>
      <c r="BX152" s="27">
        <v>0</v>
      </c>
      <c r="BY152" s="214">
        <f t="shared" si="37"/>
        <v>0</v>
      </c>
      <c r="BZ152" s="224">
        <v>0</v>
      </c>
      <c r="CA152" s="27">
        <v>0</v>
      </c>
      <c r="CB152" s="27">
        <v>0</v>
      </c>
      <c r="CC152" s="27">
        <v>0</v>
      </c>
      <c r="CD152" s="27">
        <v>0</v>
      </c>
      <c r="CE152" s="27">
        <v>0</v>
      </c>
      <c r="CF152" s="27">
        <v>0</v>
      </c>
      <c r="CG152" s="27">
        <v>0</v>
      </c>
      <c r="CH152" s="27">
        <v>0</v>
      </c>
      <c r="CI152" s="27">
        <v>0</v>
      </c>
      <c r="CJ152" s="27">
        <v>0</v>
      </c>
      <c r="CK152" s="27">
        <v>0</v>
      </c>
      <c r="CL152" s="197">
        <f t="shared" si="38"/>
        <v>0</v>
      </c>
      <c r="CM152" s="27">
        <v>0</v>
      </c>
      <c r="CN152" s="27">
        <v>1</v>
      </c>
      <c r="CO152" s="27">
        <v>9</v>
      </c>
      <c r="CP152" s="27">
        <v>4</v>
      </c>
      <c r="CQ152" s="27">
        <v>7</v>
      </c>
      <c r="CR152" s="27">
        <v>64</v>
      </c>
      <c r="CS152" s="27">
        <v>55</v>
      </c>
      <c r="CT152" s="27">
        <v>4</v>
      </c>
      <c r="CU152" s="27">
        <v>0</v>
      </c>
      <c r="CV152" s="27">
        <v>0</v>
      </c>
      <c r="CW152" s="27">
        <v>0</v>
      </c>
      <c r="CX152" s="27">
        <v>0</v>
      </c>
      <c r="CY152" s="214">
        <f t="shared" si="39"/>
        <v>144</v>
      </c>
      <c r="CZ152" s="27">
        <v>0</v>
      </c>
      <c r="DA152" s="27">
        <v>0</v>
      </c>
      <c r="DB152" s="27">
        <v>0</v>
      </c>
      <c r="DC152" s="27">
        <v>0</v>
      </c>
      <c r="DD152" s="27">
        <v>0</v>
      </c>
      <c r="DE152" s="27">
        <v>0</v>
      </c>
      <c r="DF152" s="27">
        <v>0</v>
      </c>
      <c r="DG152" s="27">
        <v>0</v>
      </c>
      <c r="DH152" s="27">
        <v>0</v>
      </c>
      <c r="DI152" s="27">
        <v>0</v>
      </c>
      <c r="DJ152" s="27">
        <v>0</v>
      </c>
      <c r="DK152" s="27">
        <v>0</v>
      </c>
      <c r="DL152" s="214">
        <f t="shared" si="40"/>
        <v>0</v>
      </c>
      <c r="DM152" s="27">
        <v>0</v>
      </c>
      <c r="DN152" s="27">
        <v>0</v>
      </c>
      <c r="DO152" s="27">
        <v>0</v>
      </c>
      <c r="DP152" s="27">
        <v>0</v>
      </c>
      <c r="DQ152" s="27">
        <v>0</v>
      </c>
      <c r="DR152" s="27">
        <v>0</v>
      </c>
      <c r="DS152" s="27">
        <v>3</v>
      </c>
      <c r="DT152" s="27">
        <v>4</v>
      </c>
      <c r="DU152" s="27">
        <v>8</v>
      </c>
      <c r="DV152" s="27">
        <v>19</v>
      </c>
      <c r="DW152" s="27">
        <v>10</v>
      </c>
      <c r="DX152" s="27">
        <v>133</v>
      </c>
      <c r="DY152" s="224">
        <v>71</v>
      </c>
      <c r="DZ152" s="27">
        <v>33</v>
      </c>
      <c r="EA152" s="27"/>
      <c r="EC152" s="113" t="s">
        <v>265</v>
      </c>
      <c r="EE152" s="113"/>
      <c r="EF152" s="113"/>
      <c r="EG152" s="113"/>
      <c r="EH152" s="113"/>
      <c r="EI152" s="113"/>
      <c r="EJ152" s="113"/>
      <c r="EK152" s="113"/>
      <c r="EL152" s="113"/>
      <c r="EM152" s="113"/>
      <c r="EN152" s="113"/>
      <c r="EO152" s="113"/>
      <c r="EP152" s="113"/>
      <c r="EQ152" s="113"/>
      <c r="ER152" s="113"/>
      <c r="ES152" s="113"/>
      <c r="ET152" s="113"/>
      <c r="EU152" s="113"/>
      <c r="EV152" s="113"/>
    </row>
    <row r="153" spans="1:152" ht="20.100000000000001" customHeight="1" x14ac:dyDescent="0.25">
      <c r="A153" s="269"/>
      <c r="B153" s="206" t="s">
        <v>121</v>
      </c>
      <c r="C153" s="207" t="s">
        <v>125</v>
      </c>
      <c r="D153" s="219">
        <v>0</v>
      </c>
      <c r="E153" s="219">
        <v>0</v>
      </c>
      <c r="F153" s="219">
        <v>0</v>
      </c>
      <c r="G153" s="219">
        <v>0</v>
      </c>
      <c r="H153" s="219">
        <v>0</v>
      </c>
      <c r="I153" s="219">
        <v>0</v>
      </c>
      <c r="J153" s="219">
        <v>0</v>
      </c>
      <c r="K153" s="219">
        <v>0</v>
      </c>
      <c r="L153" s="219">
        <v>0</v>
      </c>
      <c r="M153" s="219">
        <v>0</v>
      </c>
      <c r="N153" s="219">
        <v>0</v>
      </c>
      <c r="O153" s="220">
        <v>0</v>
      </c>
      <c r="P153" s="219">
        <v>0</v>
      </c>
      <c r="Q153" s="219">
        <v>0</v>
      </c>
      <c r="R153" s="219">
        <v>0</v>
      </c>
      <c r="S153" s="219">
        <v>0</v>
      </c>
      <c r="T153" s="219">
        <v>0</v>
      </c>
      <c r="U153" s="219">
        <v>0</v>
      </c>
      <c r="V153" s="219">
        <v>0</v>
      </c>
      <c r="W153" s="219">
        <v>0</v>
      </c>
      <c r="X153" s="219">
        <v>0</v>
      </c>
      <c r="Y153" s="219">
        <v>0</v>
      </c>
      <c r="Z153" s="219">
        <v>0</v>
      </c>
      <c r="AA153" s="220">
        <v>0</v>
      </c>
      <c r="AB153" s="27">
        <v>0</v>
      </c>
      <c r="AC153" s="27">
        <v>0</v>
      </c>
      <c r="AD153" s="27">
        <v>0</v>
      </c>
      <c r="AE153" s="27">
        <v>0</v>
      </c>
      <c r="AF153" s="27">
        <v>0</v>
      </c>
      <c r="AG153" s="27">
        <v>0</v>
      </c>
      <c r="AH153" s="27">
        <v>0</v>
      </c>
      <c r="AI153" s="27">
        <v>0</v>
      </c>
      <c r="AJ153" s="27">
        <v>0</v>
      </c>
      <c r="AK153" s="27">
        <v>0</v>
      </c>
      <c r="AL153" s="27">
        <v>0</v>
      </c>
      <c r="AM153" s="27">
        <v>0</v>
      </c>
      <c r="AN153" s="224">
        <v>0</v>
      </c>
      <c r="AO153" s="27">
        <v>0</v>
      </c>
      <c r="AP153" s="27">
        <v>0</v>
      </c>
      <c r="AQ153" s="27">
        <v>0</v>
      </c>
      <c r="AR153" s="27">
        <v>0</v>
      </c>
      <c r="AS153" s="27">
        <v>0</v>
      </c>
      <c r="AT153" s="27">
        <v>0</v>
      </c>
      <c r="AU153" s="27">
        <v>0</v>
      </c>
      <c r="AV153" s="27">
        <v>0</v>
      </c>
      <c r="AW153" s="27">
        <v>0</v>
      </c>
      <c r="AX153" s="27">
        <v>0</v>
      </c>
      <c r="AY153" s="27">
        <v>0</v>
      </c>
      <c r="AZ153" s="224">
        <v>0</v>
      </c>
      <c r="BA153" s="27">
        <v>0</v>
      </c>
      <c r="BB153" s="27">
        <v>0</v>
      </c>
      <c r="BC153" s="27">
        <v>0</v>
      </c>
      <c r="BD153" s="27">
        <v>0</v>
      </c>
      <c r="BE153" s="27">
        <v>0</v>
      </c>
      <c r="BF153" s="27">
        <v>0</v>
      </c>
      <c r="BG153" s="27">
        <v>0</v>
      </c>
      <c r="BH153" s="27">
        <v>0</v>
      </c>
      <c r="BI153" s="27">
        <v>0</v>
      </c>
      <c r="BJ153" s="27">
        <v>0</v>
      </c>
      <c r="BK153" s="27">
        <v>0</v>
      </c>
      <c r="BL153" s="214">
        <f t="shared" si="36"/>
        <v>0</v>
      </c>
      <c r="BM153" s="27">
        <v>0</v>
      </c>
      <c r="BN153" s="27">
        <v>0</v>
      </c>
      <c r="BO153" s="27">
        <v>0</v>
      </c>
      <c r="BP153" s="27">
        <v>0</v>
      </c>
      <c r="BQ153" s="27">
        <v>0</v>
      </c>
      <c r="BR153" s="27">
        <v>0</v>
      </c>
      <c r="BS153" s="27">
        <v>0</v>
      </c>
      <c r="BT153" s="27">
        <v>0</v>
      </c>
      <c r="BU153" s="27">
        <v>0</v>
      </c>
      <c r="BV153" s="27">
        <v>0</v>
      </c>
      <c r="BW153" s="27">
        <v>0</v>
      </c>
      <c r="BX153" s="27">
        <v>0</v>
      </c>
      <c r="BY153" s="214">
        <f t="shared" si="37"/>
        <v>0</v>
      </c>
      <c r="BZ153" s="224">
        <v>0</v>
      </c>
      <c r="CA153" s="27">
        <v>0</v>
      </c>
      <c r="CB153" s="27">
        <v>0</v>
      </c>
      <c r="CC153" s="27">
        <v>0</v>
      </c>
      <c r="CD153" s="27">
        <v>0</v>
      </c>
      <c r="CE153" s="27">
        <v>0</v>
      </c>
      <c r="CF153" s="27">
        <v>0</v>
      </c>
      <c r="CG153" s="27">
        <v>0</v>
      </c>
      <c r="CH153" s="27">
        <v>0</v>
      </c>
      <c r="CI153" s="27">
        <v>0</v>
      </c>
      <c r="CJ153" s="27">
        <v>0</v>
      </c>
      <c r="CK153" s="27">
        <v>0</v>
      </c>
      <c r="CL153" s="197">
        <f t="shared" si="38"/>
        <v>0</v>
      </c>
      <c r="CM153" s="27">
        <v>0</v>
      </c>
      <c r="CN153" s="27">
        <v>9</v>
      </c>
      <c r="CO153" s="27">
        <v>5</v>
      </c>
      <c r="CP153" s="27">
        <v>11</v>
      </c>
      <c r="CQ153" s="27">
        <v>12</v>
      </c>
      <c r="CR153" s="27">
        <v>20</v>
      </c>
      <c r="CS153" s="27">
        <v>11</v>
      </c>
      <c r="CT153" s="27">
        <v>0</v>
      </c>
      <c r="CU153" s="27">
        <v>0</v>
      </c>
      <c r="CV153" s="27">
        <v>0</v>
      </c>
      <c r="CW153" s="27">
        <v>0</v>
      </c>
      <c r="CX153" s="27">
        <v>0</v>
      </c>
      <c r="CY153" s="214">
        <f t="shared" si="39"/>
        <v>68</v>
      </c>
      <c r="CZ153" s="27">
        <v>0</v>
      </c>
      <c r="DA153" s="27">
        <v>0</v>
      </c>
      <c r="DB153" s="27">
        <v>0</v>
      </c>
      <c r="DC153" s="27">
        <v>0</v>
      </c>
      <c r="DD153" s="27">
        <v>0</v>
      </c>
      <c r="DE153" s="27">
        <v>0</v>
      </c>
      <c r="DF153" s="27">
        <v>0</v>
      </c>
      <c r="DG153" s="27">
        <v>0</v>
      </c>
      <c r="DH153" s="27">
        <v>0</v>
      </c>
      <c r="DI153" s="27">
        <v>0</v>
      </c>
      <c r="DJ153" s="27">
        <v>0</v>
      </c>
      <c r="DK153" s="27">
        <v>0</v>
      </c>
      <c r="DL153" s="214">
        <f t="shared" si="40"/>
        <v>0</v>
      </c>
      <c r="DM153" s="27">
        <v>0</v>
      </c>
      <c r="DN153" s="27">
        <v>0</v>
      </c>
      <c r="DO153" s="27">
        <v>0</v>
      </c>
      <c r="DP153" s="27">
        <v>0</v>
      </c>
      <c r="DQ153" s="27">
        <v>0</v>
      </c>
      <c r="DR153" s="27">
        <v>0</v>
      </c>
      <c r="DS153" s="27">
        <v>0</v>
      </c>
      <c r="DT153" s="27">
        <v>0</v>
      </c>
      <c r="DU153" s="27">
        <v>0</v>
      </c>
      <c r="DV153" s="27">
        <v>0</v>
      </c>
      <c r="DW153" s="27">
        <v>0</v>
      </c>
      <c r="DX153" s="27">
        <v>0</v>
      </c>
      <c r="DY153" s="224">
        <v>0</v>
      </c>
      <c r="DZ153" s="27">
        <v>0</v>
      </c>
      <c r="EA153" s="27"/>
      <c r="EC153" s="113" t="s">
        <v>265</v>
      </c>
      <c r="EE153" s="113"/>
      <c r="EF153" s="113"/>
      <c r="EG153" s="113"/>
      <c r="EH153" s="113"/>
      <c r="EI153" s="113"/>
      <c r="EJ153" s="113"/>
      <c r="EK153" s="113"/>
      <c r="EL153" s="113"/>
      <c r="EM153" s="113"/>
      <c r="EN153" s="113"/>
      <c r="EO153" s="113"/>
      <c r="EP153" s="113"/>
      <c r="EQ153" s="113"/>
      <c r="ER153" s="113"/>
      <c r="ES153" s="113"/>
      <c r="ET153" s="113"/>
      <c r="EU153" s="113"/>
      <c r="EV153" s="113"/>
    </row>
    <row r="154" spans="1:152" ht="20.100000000000001" customHeight="1" x14ac:dyDescent="0.25">
      <c r="A154" s="269"/>
      <c r="B154" s="46" t="s">
        <v>114</v>
      </c>
      <c r="C154" s="207" t="s">
        <v>115</v>
      </c>
      <c r="D154" s="75">
        <v>0</v>
      </c>
      <c r="E154" s="76">
        <v>0</v>
      </c>
      <c r="F154" s="76">
        <v>0</v>
      </c>
      <c r="G154" s="76">
        <v>0</v>
      </c>
      <c r="H154" s="76">
        <v>0</v>
      </c>
      <c r="I154" s="76">
        <v>0</v>
      </c>
      <c r="J154" s="76">
        <v>0</v>
      </c>
      <c r="K154" s="76">
        <v>0</v>
      </c>
      <c r="L154" s="76">
        <v>0</v>
      </c>
      <c r="M154" s="76">
        <v>0</v>
      </c>
      <c r="N154" s="76">
        <v>0</v>
      </c>
      <c r="O154" s="76">
        <v>0</v>
      </c>
      <c r="P154" s="76">
        <v>0</v>
      </c>
      <c r="Q154" s="76">
        <v>0</v>
      </c>
      <c r="R154" s="76">
        <v>0</v>
      </c>
      <c r="S154" s="76">
        <v>0</v>
      </c>
      <c r="T154" s="76">
        <v>0</v>
      </c>
      <c r="U154" s="76">
        <v>0</v>
      </c>
      <c r="V154" s="76">
        <v>0</v>
      </c>
      <c r="W154" s="76">
        <v>0</v>
      </c>
      <c r="X154" s="76">
        <v>0</v>
      </c>
      <c r="Y154" s="76">
        <v>0</v>
      </c>
      <c r="Z154" s="76">
        <v>0</v>
      </c>
      <c r="AA154" s="76">
        <v>0</v>
      </c>
      <c r="AB154" s="76">
        <v>0</v>
      </c>
      <c r="AC154" s="76">
        <v>0</v>
      </c>
      <c r="AD154" s="76">
        <v>0</v>
      </c>
      <c r="AE154" s="76">
        <v>0</v>
      </c>
      <c r="AF154" s="76">
        <v>0</v>
      </c>
      <c r="AG154" s="76">
        <v>0</v>
      </c>
      <c r="AH154" s="76">
        <v>0</v>
      </c>
      <c r="AI154" s="76">
        <v>0</v>
      </c>
      <c r="AJ154" s="76">
        <v>0</v>
      </c>
      <c r="AK154" s="76">
        <v>0</v>
      </c>
      <c r="AL154" s="76">
        <v>0</v>
      </c>
      <c r="AM154" s="186">
        <v>0</v>
      </c>
      <c r="AN154" s="54">
        <v>0</v>
      </c>
      <c r="AO154" s="37">
        <v>0</v>
      </c>
      <c r="AP154" s="37">
        <v>0</v>
      </c>
      <c r="AQ154" s="37">
        <v>0</v>
      </c>
      <c r="AR154" s="37">
        <v>0</v>
      </c>
      <c r="AS154" s="37">
        <v>0</v>
      </c>
      <c r="AT154" s="37">
        <v>0</v>
      </c>
      <c r="AU154" s="37">
        <v>0</v>
      </c>
      <c r="AV154" s="37">
        <v>0</v>
      </c>
      <c r="AW154" s="37">
        <v>0</v>
      </c>
      <c r="AX154" s="37">
        <v>0</v>
      </c>
      <c r="AY154" s="37">
        <v>0</v>
      </c>
      <c r="AZ154" s="54">
        <v>0</v>
      </c>
      <c r="BA154" s="37">
        <v>0</v>
      </c>
      <c r="BB154" s="37">
        <v>0</v>
      </c>
      <c r="BC154" s="37">
        <v>0</v>
      </c>
      <c r="BD154" s="37">
        <v>0</v>
      </c>
      <c r="BE154" s="37">
        <v>0</v>
      </c>
      <c r="BF154" s="37">
        <v>0</v>
      </c>
      <c r="BG154" s="37">
        <v>0</v>
      </c>
      <c r="BH154" s="37">
        <v>0</v>
      </c>
      <c r="BI154" s="37">
        <v>0</v>
      </c>
      <c r="BJ154" s="37">
        <v>0</v>
      </c>
      <c r="BK154" s="37">
        <v>0</v>
      </c>
      <c r="BL154" s="197">
        <f t="shared" si="36"/>
        <v>0</v>
      </c>
      <c r="BM154" s="37">
        <v>0</v>
      </c>
      <c r="BN154" s="37">
        <v>0</v>
      </c>
      <c r="BO154" s="37">
        <v>0</v>
      </c>
      <c r="BP154" s="37">
        <v>0</v>
      </c>
      <c r="BQ154" s="37">
        <v>0</v>
      </c>
      <c r="BR154" s="37">
        <v>0</v>
      </c>
      <c r="BS154" s="37">
        <v>0</v>
      </c>
      <c r="BT154" s="37">
        <v>0</v>
      </c>
      <c r="BU154" s="37">
        <v>0</v>
      </c>
      <c r="BV154" s="37">
        <v>0</v>
      </c>
      <c r="BW154" s="37">
        <v>0</v>
      </c>
      <c r="BX154" s="37">
        <v>0</v>
      </c>
      <c r="BY154" s="214">
        <f t="shared" si="37"/>
        <v>0</v>
      </c>
      <c r="BZ154" s="54">
        <v>0</v>
      </c>
      <c r="CA154" s="37">
        <v>0</v>
      </c>
      <c r="CB154" s="37">
        <v>0</v>
      </c>
      <c r="CC154" s="37">
        <v>0</v>
      </c>
      <c r="CD154" s="37">
        <v>0</v>
      </c>
      <c r="CE154" s="37">
        <v>0</v>
      </c>
      <c r="CF154" s="37">
        <v>0</v>
      </c>
      <c r="CG154" s="37">
        <v>0</v>
      </c>
      <c r="CH154" s="37">
        <v>0</v>
      </c>
      <c r="CI154" s="37">
        <v>0</v>
      </c>
      <c r="CJ154" s="37">
        <v>0</v>
      </c>
      <c r="CK154" s="37">
        <v>0</v>
      </c>
      <c r="CL154" s="197">
        <f t="shared" si="38"/>
        <v>0</v>
      </c>
      <c r="CM154" s="37">
        <v>1</v>
      </c>
      <c r="CN154" s="37">
        <v>0</v>
      </c>
      <c r="CO154" s="37">
        <v>2</v>
      </c>
      <c r="CP154" s="37">
        <v>1</v>
      </c>
      <c r="CQ154" s="37">
        <v>17</v>
      </c>
      <c r="CR154" s="37">
        <v>38</v>
      </c>
      <c r="CS154" s="37">
        <v>2</v>
      </c>
      <c r="CT154" s="37">
        <v>0</v>
      </c>
      <c r="CU154" s="37">
        <v>0</v>
      </c>
      <c r="CV154" s="37">
        <v>0</v>
      </c>
      <c r="CW154" s="37">
        <v>0</v>
      </c>
      <c r="CX154" s="37">
        <v>0</v>
      </c>
      <c r="CY154" s="214">
        <f t="shared" si="39"/>
        <v>61</v>
      </c>
      <c r="CZ154" s="37">
        <v>0</v>
      </c>
      <c r="DA154" s="37">
        <v>0</v>
      </c>
      <c r="DB154" s="37">
        <v>0</v>
      </c>
      <c r="DC154" s="37">
        <v>0</v>
      </c>
      <c r="DD154" s="37">
        <v>0</v>
      </c>
      <c r="DE154" s="37">
        <v>0</v>
      </c>
      <c r="DF154" s="37">
        <v>0</v>
      </c>
      <c r="DG154" s="37">
        <v>0</v>
      </c>
      <c r="DH154" s="37">
        <v>0</v>
      </c>
      <c r="DI154" s="37">
        <v>0</v>
      </c>
      <c r="DJ154" s="37">
        <v>0</v>
      </c>
      <c r="DK154" s="37">
        <v>0</v>
      </c>
      <c r="DL154" s="214">
        <f t="shared" si="40"/>
        <v>0</v>
      </c>
      <c r="DM154" s="37">
        <v>0</v>
      </c>
      <c r="DN154" s="37">
        <v>0</v>
      </c>
      <c r="DO154" s="37">
        <v>0</v>
      </c>
      <c r="DP154" s="37">
        <v>0</v>
      </c>
      <c r="DQ154" s="37">
        <v>0</v>
      </c>
      <c r="DR154" s="37">
        <v>0</v>
      </c>
      <c r="DS154" s="37">
        <v>0</v>
      </c>
      <c r="DT154" s="37">
        <v>0</v>
      </c>
      <c r="DU154" s="37">
        <v>0</v>
      </c>
      <c r="DV154" s="37">
        <v>0</v>
      </c>
      <c r="DW154" s="37">
        <v>0</v>
      </c>
      <c r="DX154" s="37">
        <v>0</v>
      </c>
      <c r="DY154" s="54">
        <v>0</v>
      </c>
      <c r="DZ154" s="37">
        <v>0</v>
      </c>
      <c r="EA154" s="37"/>
      <c r="EC154" s="113" t="s">
        <v>265</v>
      </c>
      <c r="EE154" s="113"/>
      <c r="EF154" s="113"/>
      <c r="EG154" s="113"/>
      <c r="EH154" s="113"/>
      <c r="EI154" s="113"/>
      <c r="EJ154" s="113"/>
      <c r="EK154" s="113"/>
      <c r="EL154" s="113"/>
      <c r="EM154" s="113"/>
      <c r="EN154" s="113"/>
      <c r="EO154" s="113"/>
      <c r="EP154" s="113"/>
      <c r="EQ154" s="113"/>
      <c r="ER154" s="113"/>
      <c r="ES154" s="113"/>
      <c r="ET154" s="113"/>
      <c r="EU154" s="113"/>
      <c r="EV154" s="113"/>
    </row>
    <row r="155" spans="1:152" ht="20.100000000000001" customHeight="1" x14ac:dyDescent="0.25">
      <c r="A155" s="269"/>
      <c r="B155" s="70" t="s">
        <v>21</v>
      </c>
      <c r="C155" s="71" t="s">
        <v>22</v>
      </c>
      <c r="D155" s="75">
        <v>612</v>
      </c>
      <c r="E155" s="76">
        <v>429</v>
      </c>
      <c r="F155" s="76">
        <v>517</v>
      </c>
      <c r="G155" s="76">
        <v>434</v>
      </c>
      <c r="H155" s="76">
        <v>407</v>
      </c>
      <c r="I155" s="76">
        <v>458</v>
      </c>
      <c r="J155" s="76">
        <v>454</v>
      </c>
      <c r="K155" s="76">
        <v>412</v>
      </c>
      <c r="L155" s="76">
        <v>441</v>
      </c>
      <c r="M155" s="76">
        <v>429</v>
      </c>
      <c r="N155" s="76">
        <v>387</v>
      </c>
      <c r="O155" s="76">
        <v>386</v>
      </c>
      <c r="P155" s="77">
        <v>476</v>
      </c>
      <c r="Q155" s="77">
        <v>380</v>
      </c>
      <c r="R155" s="77">
        <v>452</v>
      </c>
      <c r="S155" s="77">
        <v>365</v>
      </c>
      <c r="T155" s="77">
        <v>339</v>
      </c>
      <c r="U155" s="77">
        <v>376</v>
      </c>
      <c r="V155" s="77">
        <v>312</v>
      </c>
      <c r="W155" s="77">
        <v>342</v>
      </c>
      <c r="X155" s="77">
        <v>352</v>
      </c>
      <c r="Y155" s="77">
        <v>354</v>
      </c>
      <c r="Z155" s="78">
        <v>321</v>
      </c>
      <c r="AA155" s="78">
        <v>210</v>
      </c>
      <c r="AB155" s="78">
        <v>389</v>
      </c>
      <c r="AC155" s="78">
        <v>323</v>
      </c>
      <c r="AD155" s="78">
        <v>366</v>
      </c>
      <c r="AE155" s="78">
        <v>281</v>
      </c>
      <c r="AF155" s="78">
        <v>305</v>
      </c>
      <c r="AG155" s="78">
        <v>300</v>
      </c>
      <c r="AH155" s="78">
        <v>281</v>
      </c>
      <c r="AI155" s="78">
        <v>306</v>
      </c>
      <c r="AJ155" s="78">
        <v>269</v>
      </c>
      <c r="AK155" s="78">
        <v>302</v>
      </c>
      <c r="AL155" s="78">
        <v>292</v>
      </c>
      <c r="AM155" s="194">
        <v>237</v>
      </c>
      <c r="AN155" s="54">
        <v>342</v>
      </c>
      <c r="AO155" s="37">
        <v>244</v>
      </c>
      <c r="AP155" s="37">
        <v>318</v>
      </c>
      <c r="AQ155" s="37">
        <v>249</v>
      </c>
      <c r="AR155" s="37">
        <v>296</v>
      </c>
      <c r="AS155" s="37">
        <v>275</v>
      </c>
      <c r="AT155" s="37">
        <v>323</v>
      </c>
      <c r="AU155" s="37">
        <v>328</v>
      </c>
      <c r="AV155" s="37">
        <v>246</v>
      </c>
      <c r="AW155" s="37">
        <v>293</v>
      </c>
      <c r="AX155" s="37">
        <v>276</v>
      </c>
      <c r="AY155" s="37">
        <v>249</v>
      </c>
      <c r="AZ155" s="54">
        <v>404</v>
      </c>
      <c r="BA155" s="37">
        <v>277</v>
      </c>
      <c r="BB155" s="37">
        <v>274</v>
      </c>
      <c r="BC155" s="37">
        <v>268</v>
      </c>
      <c r="BD155" s="37">
        <v>253</v>
      </c>
      <c r="BE155" s="37">
        <v>328</v>
      </c>
      <c r="BF155" s="37">
        <v>332</v>
      </c>
      <c r="BG155" s="37">
        <v>332</v>
      </c>
      <c r="BH155" s="37">
        <v>293</v>
      </c>
      <c r="BI155" s="37">
        <v>355</v>
      </c>
      <c r="BJ155" s="37">
        <v>323</v>
      </c>
      <c r="BK155" s="37">
        <v>363</v>
      </c>
      <c r="BL155" s="197">
        <f t="shared" si="36"/>
        <v>3802</v>
      </c>
      <c r="BM155" s="37">
        <v>492</v>
      </c>
      <c r="BN155" s="37">
        <v>374</v>
      </c>
      <c r="BO155" s="37">
        <v>381</v>
      </c>
      <c r="BP155" s="37">
        <v>360</v>
      </c>
      <c r="BQ155" s="37">
        <v>355</v>
      </c>
      <c r="BR155" s="37">
        <v>325</v>
      </c>
      <c r="BS155" s="37">
        <v>372</v>
      </c>
      <c r="BT155" s="37">
        <v>347</v>
      </c>
      <c r="BU155" s="37">
        <v>342</v>
      </c>
      <c r="BV155" s="37">
        <v>400</v>
      </c>
      <c r="BW155" s="37">
        <v>338</v>
      </c>
      <c r="BX155" s="37">
        <v>376</v>
      </c>
      <c r="BY155" s="214">
        <f t="shared" si="37"/>
        <v>4462</v>
      </c>
      <c r="BZ155" s="54">
        <v>514</v>
      </c>
      <c r="CA155" s="37">
        <v>355</v>
      </c>
      <c r="CB155" s="37">
        <v>441</v>
      </c>
      <c r="CC155" s="37">
        <v>432</v>
      </c>
      <c r="CD155" s="37">
        <v>381</v>
      </c>
      <c r="CE155" s="37">
        <v>412</v>
      </c>
      <c r="CF155" s="37">
        <v>373</v>
      </c>
      <c r="CG155" s="37">
        <v>433</v>
      </c>
      <c r="CH155" s="37">
        <v>428</v>
      </c>
      <c r="CI155" s="37">
        <v>448</v>
      </c>
      <c r="CJ155" s="37">
        <v>435</v>
      </c>
      <c r="CK155" s="37">
        <v>470</v>
      </c>
      <c r="CL155" s="197">
        <f t="shared" si="38"/>
        <v>5122</v>
      </c>
      <c r="CM155" s="37">
        <v>597</v>
      </c>
      <c r="CN155" s="37">
        <v>457</v>
      </c>
      <c r="CO155" s="37">
        <v>483</v>
      </c>
      <c r="CP155" s="37">
        <v>466</v>
      </c>
      <c r="CQ155" s="37">
        <v>484</v>
      </c>
      <c r="CR155" s="37">
        <v>539</v>
      </c>
      <c r="CS155" s="37">
        <v>501</v>
      </c>
      <c r="CT155" s="37">
        <v>506</v>
      </c>
      <c r="CU155" s="37">
        <v>472</v>
      </c>
      <c r="CV155" s="37">
        <v>466</v>
      </c>
      <c r="CW155" s="37">
        <v>460</v>
      </c>
      <c r="CX155" s="37">
        <v>435</v>
      </c>
      <c r="CY155" s="214">
        <f t="shared" si="39"/>
        <v>5866</v>
      </c>
      <c r="CZ155" s="37">
        <v>559</v>
      </c>
      <c r="DA155" s="37">
        <v>420</v>
      </c>
      <c r="DB155" s="37">
        <v>522</v>
      </c>
      <c r="DC155" s="37">
        <v>465</v>
      </c>
      <c r="DD155" s="37">
        <v>539</v>
      </c>
      <c r="DE155" s="37">
        <v>514</v>
      </c>
      <c r="DF155" s="37">
        <v>438</v>
      </c>
      <c r="DG155" s="37">
        <v>450</v>
      </c>
      <c r="DH155" s="37">
        <v>413</v>
      </c>
      <c r="DI155" s="37">
        <v>476</v>
      </c>
      <c r="DJ155" s="37">
        <v>477</v>
      </c>
      <c r="DK155" s="37">
        <v>439</v>
      </c>
      <c r="DL155" s="214">
        <f t="shared" si="40"/>
        <v>5712</v>
      </c>
      <c r="DM155" s="37">
        <v>564</v>
      </c>
      <c r="DN155" s="37">
        <v>448</v>
      </c>
      <c r="DO155" s="37">
        <v>536</v>
      </c>
      <c r="DP155" s="37">
        <v>504</v>
      </c>
      <c r="DQ155" s="37">
        <v>482</v>
      </c>
      <c r="DR155" s="37">
        <v>486</v>
      </c>
      <c r="DS155" s="37">
        <v>477</v>
      </c>
      <c r="DT155" s="37">
        <v>495</v>
      </c>
      <c r="DU155" s="37">
        <v>416</v>
      </c>
      <c r="DV155" s="37">
        <v>447</v>
      </c>
      <c r="DW155" s="37">
        <v>453</v>
      </c>
      <c r="DX155" s="37">
        <v>404</v>
      </c>
      <c r="DY155" s="54">
        <v>599</v>
      </c>
      <c r="DZ155" s="37">
        <v>497</v>
      </c>
      <c r="EA155" s="37"/>
      <c r="EC155" s="113" t="s">
        <v>265</v>
      </c>
      <c r="EE155" s="113"/>
      <c r="EF155" s="113"/>
      <c r="EG155" s="113"/>
      <c r="EH155" s="113"/>
      <c r="EI155" s="113"/>
      <c r="EJ155" s="113"/>
      <c r="EK155" s="113"/>
      <c r="EL155" s="113"/>
      <c r="EM155" s="113"/>
      <c r="EN155" s="113"/>
      <c r="EO155" s="113"/>
      <c r="EP155" s="113"/>
      <c r="EQ155" s="113"/>
      <c r="ER155" s="113"/>
      <c r="ES155" s="113"/>
      <c r="ET155" s="113"/>
      <c r="EU155" s="113"/>
      <c r="EV155" s="113"/>
    </row>
    <row r="156" spans="1:152" ht="20.100000000000001" customHeight="1" x14ac:dyDescent="0.25">
      <c r="A156" s="269"/>
      <c r="B156" s="70" t="s">
        <v>23</v>
      </c>
      <c r="C156" s="71" t="s">
        <v>24</v>
      </c>
      <c r="D156" s="75">
        <v>317</v>
      </c>
      <c r="E156" s="76">
        <v>328</v>
      </c>
      <c r="F156" s="76">
        <v>359</v>
      </c>
      <c r="G156" s="76">
        <v>399</v>
      </c>
      <c r="H156" s="76">
        <v>382</v>
      </c>
      <c r="I156" s="76">
        <v>392</v>
      </c>
      <c r="J156" s="76">
        <v>371</v>
      </c>
      <c r="K156" s="76">
        <v>369</v>
      </c>
      <c r="L156" s="76">
        <v>377</v>
      </c>
      <c r="M156" s="76">
        <v>422</v>
      </c>
      <c r="N156" s="76">
        <v>337</v>
      </c>
      <c r="O156" s="76">
        <v>451</v>
      </c>
      <c r="P156" s="77">
        <v>236</v>
      </c>
      <c r="Q156" s="77">
        <v>293</v>
      </c>
      <c r="R156" s="77">
        <v>334</v>
      </c>
      <c r="S156" s="77">
        <v>343</v>
      </c>
      <c r="T156" s="77">
        <v>335</v>
      </c>
      <c r="U156" s="77">
        <v>288</v>
      </c>
      <c r="V156" s="77">
        <v>300</v>
      </c>
      <c r="W156" s="77">
        <v>305</v>
      </c>
      <c r="X156" s="77">
        <v>337</v>
      </c>
      <c r="Y156" s="77">
        <v>355</v>
      </c>
      <c r="Z156" s="78">
        <v>315</v>
      </c>
      <c r="AA156" s="78">
        <v>423</v>
      </c>
      <c r="AB156" s="78">
        <v>243</v>
      </c>
      <c r="AC156" s="78">
        <v>265</v>
      </c>
      <c r="AD156" s="78">
        <v>270</v>
      </c>
      <c r="AE156" s="78">
        <v>312</v>
      </c>
      <c r="AF156" s="78">
        <v>339</v>
      </c>
      <c r="AG156" s="78">
        <v>382</v>
      </c>
      <c r="AH156" s="78">
        <v>217</v>
      </c>
      <c r="AI156" s="78">
        <v>253</v>
      </c>
      <c r="AJ156" s="78">
        <v>259</v>
      </c>
      <c r="AK156" s="78">
        <v>237</v>
      </c>
      <c r="AL156" s="78">
        <v>233</v>
      </c>
      <c r="AM156" s="194">
        <v>311</v>
      </c>
      <c r="AN156" s="54">
        <v>151</v>
      </c>
      <c r="AO156" s="37">
        <v>161</v>
      </c>
      <c r="AP156" s="37">
        <v>175</v>
      </c>
      <c r="AQ156" s="37">
        <v>184</v>
      </c>
      <c r="AR156" s="37">
        <v>253</v>
      </c>
      <c r="AS156" s="37">
        <v>205</v>
      </c>
      <c r="AT156" s="37">
        <v>245</v>
      </c>
      <c r="AU156" s="37">
        <v>234</v>
      </c>
      <c r="AV156" s="37">
        <v>237</v>
      </c>
      <c r="AW156" s="37">
        <v>239</v>
      </c>
      <c r="AX156" s="37">
        <v>215</v>
      </c>
      <c r="AY156" s="37">
        <v>254</v>
      </c>
      <c r="AZ156" s="54">
        <v>166</v>
      </c>
      <c r="BA156" s="37">
        <v>156</v>
      </c>
      <c r="BB156" s="37">
        <v>172</v>
      </c>
      <c r="BC156" s="37">
        <v>210</v>
      </c>
      <c r="BD156" s="37">
        <v>213</v>
      </c>
      <c r="BE156" s="37">
        <v>217</v>
      </c>
      <c r="BF156" s="37">
        <v>261</v>
      </c>
      <c r="BG156" s="37">
        <v>224</v>
      </c>
      <c r="BH156" s="37">
        <v>228</v>
      </c>
      <c r="BI156" s="37">
        <v>271</v>
      </c>
      <c r="BJ156" s="37">
        <v>230</v>
      </c>
      <c r="BK156" s="37">
        <v>318</v>
      </c>
      <c r="BL156" s="197">
        <f t="shared" si="36"/>
        <v>2666</v>
      </c>
      <c r="BM156" s="37">
        <v>172</v>
      </c>
      <c r="BN156" s="37">
        <v>186</v>
      </c>
      <c r="BO156" s="37">
        <v>177</v>
      </c>
      <c r="BP156" s="37">
        <v>217</v>
      </c>
      <c r="BQ156" s="37">
        <v>221</v>
      </c>
      <c r="BR156" s="37">
        <v>238</v>
      </c>
      <c r="BS156" s="37">
        <v>233</v>
      </c>
      <c r="BT156" s="37">
        <v>206</v>
      </c>
      <c r="BU156" s="37">
        <v>253</v>
      </c>
      <c r="BV156" s="37">
        <v>239</v>
      </c>
      <c r="BW156" s="37">
        <v>207</v>
      </c>
      <c r="BX156" s="37">
        <v>328</v>
      </c>
      <c r="BY156" s="214">
        <f t="shared" si="37"/>
        <v>2677</v>
      </c>
      <c r="BZ156" s="54">
        <v>167</v>
      </c>
      <c r="CA156" s="37">
        <v>135</v>
      </c>
      <c r="CB156" s="37">
        <v>193</v>
      </c>
      <c r="CC156" s="37">
        <v>204</v>
      </c>
      <c r="CD156" s="37">
        <v>236</v>
      </c>
      <c r="CE156" s="37">
        <v>229</v>
      </c>
      <c r="CF156" s="37">
        <v>215</v>
      </c>
      <c r="CG156" s="37">
        <v>223</v>
      </c>
      <c r="CH156" s="37">
        <v>247</v>
      </c>
      <c r="CI156" s="37">
        <v>290</v>
      </c>
      <c r="CJ156" s="37">
        <v>233</v>
      </c>
      <c r="CK156" s="37">
        <v>398</v>
      </c>
      <c r="CL156" s="197">
        <f t="shared" si="38"/>
        <v>2770</v>
      </c>
      <c r="CM156" s="37">
        <v>186</v>
      </c>
      <c r="CN156" s="37">
        <v>187</v>
      </c>
      <c r="CO156" s="37">
        <v>230</v>
      </c>
      <c r="CP156" s="37">
        <v>250</v>
      </c>
      <c r="CQ156" s="37">
        <v>220</v>
      </c>
      <c r="CR156" s="37">
        <v>250</v>
      </c>
      <c r="CS156" s="37">
        <v>256</v>
      </c>
      <c r="CT156" s="37">
        <v>231</v>
      </c>
      <c r="CU156" s="37">
        <v>247</v>
      </c>
      <c r="CV156" s="37">
        <v>232</v>
      </c>
      <c r="CW156" s="37">
        <v>251</v>
      </c>
      <c r="CX156" s="37">
        <v>298</v>
      </c>
      <c r="CY156" s="214">
        <f t="shared" si="39"/>
        <v>2838</v>
      </c>
      <c r="CZ156" s="37">
        <v>193</v>
      </c>
      <c r="DA156" s="37">
        <v>192</v>
      </c>
      <c r="DB156" s="37">
        <v>223</v>
      </c>
      <c r="DC156" s="37">
        <v>223</v>
      </c>
      <c r="DD156" s="37">
        <v>230</v>
      </c>
      <c r="DE156" s="37">
        <v>256</v>
      </c>
      <c r="DF156" s="37">
        <v>232</v>
      </c>
      <c r="DG156" s="37">
        <v>234</v>
      </c>
      <c r="DH156" s="37">
        <v>235</v>
      </c>
      <c r="DI156" s="37">
        <v>259</v>
      </c>
      <c r="DJ156" s="37">
        <v>242</v>
      </c>
      <c r="DK156" s="37">
        <v>315</v>
      </c>
      <c r="DL156" s="214">
        <f t="shared" si="40"/>
        <v>2834</v>
      </c>
      <c r="DM156" s="37">
        <v>197</v>
      </c>
      <c r="DN156" s="37">
        <v>153</v>
      </c>
      <c r="DO156" s="37">
        <v>203</v>
      </c>
      <c r="DP156" s="37">
        <v>241</v>
      </c>
      <c r="DQ156" s="37">
        <v>222</v>
      </c>
      <c r="DR156" s="37">
        <v>200</v>
      </c>
      <c r="DS156" s="37">
        <v>201</v>
      </c>
      <c r="DT156" s="37">
        <v>179</v>
      </c>
      <c r="DU156" s="37">
        <v>172</v>
      </c>
      <c r="DV156" s="37">
        <v>196</v>
      </c>
      <c r="DW156" s="37">
        <v>162</v>
      </c>
      <c r="DX156" s="37">
        <v>276</v>
      </c>
      <c r="DY156" s="54">
        <v>155</v>
      </c>
      <c r="DZ156" s="37">
        <v>134</v>
      </c>
      <c r="EA156" s="37"/>
      <c r="EC156" s="113" t="s">
        <v>265</v>
      </c>
      <c r="EE156" s="113"/>
      <c r="EF156" s="113"/>
      <c r="EG156" s="113"/>
      <c r="EH156" s="113"/>
      <c r="EI156" s="113"/>
      <c r="EJ156" s="113"/>
      <c r="EK156" s="113"/>
      <c r="EL156" s="113"/>
      <c r="EM156" s="113"/>
      <c r="EN156" s="113"/>
      <c r="EO156" s="113"/>
      <c r="EP156" s="113"/>
      <c r="EQ156" s="113"/>
      <c r="ER156" s="113"/>
      <c r="ES156" s="113"/>
      <c r="ET156" s="113"/>
      <c r="EU156" s="113"/>
      <c r="EV156" s="113"/>
    </row>
    <row r="157" spans="1:152" ht="20.100000000000001" customHeight="1" x14ac:dyDescent="0.25">
      <c r="A157" s="269"/>
      <c r="B157" s="70" t="s">
        <v>25</v>
      </c>
      <c r="C157" s="71" t="s">
        <v>43</v>
      </c>
      <c r="D157" s="75">
        <v>316</v>
      </c>
      <c r="E157" s="76">
        <v>326</v>
      </c>
      <c r="F157" s="76">
        <v>358</v>
      </c>
      <c r="G157" s="76">
        <v>398</v>
      </c>
      <c r="H157" s="76">
        <v>373</v>
      </c>
      <c r="I157" s="76">
        <v>389</v>
      </c>
      <c r="J157" s="76">
        <v>370</v>
      </c>
      <c r="K157" s="76">
        <v>368</v>
      </c>
      <c r="L157" s="76">
        <v>375</v>
      </c>
      <c r="M157" s="76">
        <v>419</v>
      </c>
      <c r="N157" s="76">
        <v>335</v>
      </c>
      <c r="O157" s="76">
        <v>445</v>
      </c>
      <c r="P157" s="77">
        <v>235</v>
      </c>
      <c r="Q157" s="77">
        <v>292</v>
      </c>
      <c r="R157" s="77">
        <v>332</v>
      </c>
      <c r="S157" s="77">
        <v>339</v>
      </c>
      <c r="T157" s="77">
        <v>335</v>
      </c>
      <c r="U157" s="77">
        <v>286</v>
      </c>
      <c r="V157" s="77">
        <v>298</v>
      </c>
      <c r="W157" s="77">
        <v>302</v>
      </c>
      <c r="X157" s="77">
        <v>331</v>
      </c>
      <c r="Y157" s="77">
        <v>350</v>
      </c>
      <c r="Z157" s="78">
        <v>309</v>
      </c>
      <c r="AA157" s="78">
        <v>413</v>
      </c>
      <c r="AB157" s="78">
        <v>235</v>
      </c>
      <c r="AC157" s="78">
        <v>263</v>
      </c>
      <c r="AD157" s="78">
        <v>264</v>
      </c>
      <c r="AE157" s="78">
        <v>306</v>
      </c>
      <c r="AF157" s="78">
        <v>333</v>
      </c>
      <c r="AG157" s="78">
        <v>381</v>
      </c>
      <c r="AH157" s="78">
        <v>215</v>
      </c>
      <c r="AI157" s="78">
        <v>251</v>
      </c>
      <c r="AJ157" s="78">
        <v>257</v>
      </c>
      <c r="AK157" s="78">
        <v>235</v>
      </c>
      <c r="AL157" s="78">
        <v>232</v>
      </c>
      <c r="AM157" s="194">
        <v>305</v>
      </c>
      <c r="AN157" s="54">
        <v>151</v>
      </c>
      <c r="AO157" s="37">
        <v>159</v>
      </c>
      <c r="AP157" s="37">
        <v>174</v>
      </c>
      <c r="AQ157" s="37">
        <v>182</v>
      </c>
      <c r="AR157" s="37">
        <v>253</v>
      </c>
      <c r="AS157" s="37">
        <v>204</v>
      </c>
      <c r="AT157" s="37">
        <v>241</v>
      </c>
      <c r="AU157" s="37">
        <v>234</v>
      </c>
      <c r="AV157" s="37">
        <v>237</v>
      </c>
      <c r="AW157" s="37">
        <v>239</v>
      </c>
      <c r="AX157" s="37">
        <v>213</v>
      </c>
      <c r="AY157" s="37">
        <v>253</v>
      </c>
      <c r="AZ157" s="54">
        <v>165</v>
      </c>
      <c r="BA157" s="37">
        <v>154</v>
      </c>
      <c r="BB157" s="37">
        <v>172</v>
      </c>
      <c r="BC157" s="37">
        <v>209</v>
      </c>
      <c r="BD157" s="37">
        <v>210</v>
      </c>
      <c r="BE157" s="37">
        <v>212</v>
      </c>
      <c r="BF157" s="37">
        <v>256</v>
      </c>
      <c r="BG157" s="37">
        <v>220</v>
      </c>
      <c r="BH157" s="37">
        <v>227</v>
      </c>
      <c r="BI157" s="37">
        <v>271</v>
      </c>
      <c r="BJ157" s="37">
        <v>226</v>
      </c>
      <c r="BK157" s="37">
        <v>311</v>
      </c>
      <c r="BL157" s="197">
        <f t="shared" si="36"/>
        <v>2633</v>
      </c>
      <c r="BM157" s="37">
        <v>171</v>
      </c>
      <c r="BN157" s="37">
        <v>185</v>
      </c>
      <c r="BO157" s="37">
        <v>176</v>
      </c>
      <c r="BP157" s="37">
        <v>212</v>
      </c>
      <c r="BQ157" s="37">
        <v>220</v>
      </c>
      <c r="BR157" s="37">
        <v>238</v>
      </c>
      <c r="BS157" s="37">
        <v>232</v>
      </c>
      <c r="BT157" s="37">
        <v>206</v>
      </c>
      <c r="BU157" s="37">
        <v>249</v>
      </c>
      <c r="BV157" s="37">
        <v>250</v>
      </c>
      <c r="BW157" s="37">
        <v>206</v>
      </c>
      <c r="BX157" s="37">
        <v>322</v>
      </c>
      <c r="BY157" s="214">
        <f t="shared" si="37"/>
        <v>2667</v>
      </c>
      <c r="BZ157" s="54">
        <v>164</v>
      </c>
      <c r="CA157" s="37">
        <v>135</v>
      </c>
      <c r="CB157" s="37">
        <v>190</v>
      </c>
      <c r="CC157" s="37">
        <v>204</v>
      </c>
      <c r="CD157" s="37">
        <v>235</v>
      </c>
      <c r="CE157" s="37">
        <v>226</v>
      </c>
      <c r="CF157" s="37">
        <v>213</v>
      </c>
      <c r="CG157" s="37">
        <v>222</v>
      </c>
      <c r="CH157" s="37">
        <v>245</v>
      </c>
      <c r="CI157" s="37">
        <v>288</v>
      </c>
      <c r="CJ157" s="37">
        <v>230</v>
      </c>
      <c r="CK157" s="37">
        <v>392</v>
      </c>
      <c r="CL157" s="197">
        <f t="shared" si="38"/>
        <v>2744</v>
      </c>
      <c r="CM157" s="37">
        <v>186</v>
      </c>
      <c r="CN157" s="37">
        <v>187</v>
      </c>
      <c r="CO157" s="37">
        <v>228</v>
      </c>
      <c r="CP157" s="37">
        <v>249</v>
      </c>
      <c r="CQ157" s="37">
        <v>220</v>
      </c>
      <c r="CR157" s="37">
        <v>247</v>
      </c>
      <c r="CS157" s="37">
        <v>255</v>
      </c>
      <c r="CT157" s="37">
        <v>229</v>
      </c>
      <c r="CU157" s="37">
        <v>244</v>
      </c>
      <c r="CV157" s="37">
        <v>230</v>
      </c>
      <c r="CW157" s="37">
        <v>250</v>
      </c>
      <c r="CX157" s="37">
        <v>296</v>
      </c>
      <c r="CY157" s="214">
        <f t="shared" si="39"/>
        <v>2821</v>
      </c>
      <c r="CZ157" s="37">
        <v>193</v>
      </c>
      <c r="DA157" s="37">
        <v>192</v>
      </c>
      <c r="DB157" s="37">
        <v>221</v>
      </c>
      <c r="DC157" s="37">
        <v>222</v>
      </c>
      <c r="DD157" s="37">
        <v>225</v>
      </c>
      <c r="DE157" s="37">
        <v>255</v>
      </c>
      <c r="DF157" s="37">
        <v>232</v>
      </c>
      <c r="DG157" s="37">
        <v>232</v>
      </c>
      <c r="DH157" s="37">
        <v>232</v>
      </c>
      <c r="DI157" s="37">
        <v>257</v>
      </c>
      <c r="DJ157" s="37">
        <v>241</v>
      </c>
      <c r="DK157" s="37">
        <v>311</v>
      </c>
      <c r="DL157" s="214">
        <f t="shared" si="40"/>
        <v>2813</v>
      </c>
      <c r="DM157" s="37">
        <v>196</v>
      </c>
      <c r="DN157" s="37">
        <v>151</v>
      </c>
      <c r="DO157" s="37">
        <v>203</v>
      </c>
      <c r="DP157" s="37">
        <v>239</v>
      </c>
      <c r="DQ157" s="37">
        <v>222</v>
      </c>
      <c r="DR157" s="37">
        <v>200</v>
      </c>
      <c r="DS157" s="37">
        <v>199</v>
      </c>
      <c r="DT157" s="37">
        <v>179</v>
      </c>
      <c r="DU157" s="37">
        <v>171</v>
      </c>
      <c r="DV157" s="37">
        <v>194</v>
      </c>
      <c r="DW157" s="37">
        <v>161</v>
      </c>
      <c r="DX157" s="37">
        <v>269</v>
      </c>
      <c r="DY157" s="54">
        <v>155</v>
      </c>
      <c r="DZ157" s="37">
        <v>132</v>
      </c>
      <c r="EA157" s="37"/>
      <c r="EC157" s="113" t="s">
        <v>265</v>
      </c>
      <c r="EE157" s="113"/>
      <c r="EF157" s="113"/>
      <c r="EG157" s="113"/>
      <c r="EH157" s="113"/>
      <c r="EI157" s="113"/>
      <c r="EJ157" s="113"/>
      <c r="EK157" s="113"/>
      <c r="EL157" s="113"/>
      <c r="EM157" s="113"/>
      <c r="EN157" s="113"/>
      <c r="EO157" s="113"/>
      <c r="EP157" s="113"/>
      <c r="EQ157" s="113"/>
      <c r="ER157" s="113"/>
      <c r="ES157" s="113"/>
      <c r="ET157" s="113"/>
      <c r="EU157" s="113"/>
      <c r="EV157" s="113"/>
    </row>
    <row r="158" spans="1:152" ht="20.100000000000001" customHeight="1" x14ac:dyDescent="0.25">
      <c r="A158" s="269"/>
      <c r="B158" s="70" t="s">
        <v>34</v>
      </c>
      <c r="C158" s="71" t="s">
        <v>27</v>
      </c>
      <c r="D158" s="75">
        <v>0</v>
      </c>
      <c r="E158" s="76">
        <v>0</v>
      </c>
      <c r="F158" s="76">
        <v>0</v>
      </c>
      <c r="G158" s="76">
        <v>0</v>
      </c>
      <c r="H158" s="76">
        <v>0</v>
      </c>
      <c r="I158" s="76">
        <v>0</v>
      </c>
      <c r="J158" s="76">
        <v>0</v>
      </c>
      <c r="K158" s="76">
        <v>0</v>
      </c>
      <c r="L158" s="76">
        <v>0</v>
      </c>
      <c r="M158" s="76">
        <v>0</v>
      </c>
      <c r="N158" s="76">
        <v>0</v>
      </c>
      <c r="O158" s="76">
        <v>0</v>
      </c>
      <c r="P158" s="77">
        <v>0</v>
      </c>
      <c r="Q158" s="77">
        <v>0</v>
      </c>
      <c r="R158" s="77">
        <v>0</v>
      </c>
      <c r="S158" s="77">
        <v>0</v>
      </c>
      <c r="T158" s="77">
        <v>3</v>
      </c>
      <c r="U158" s="77">
        <v>2</v>
      </c>
      <c r="V158" s="77">
        <v>2</v>
      </c>
      <c r="W158" s="77">
        <v>3</v>
      </c>
      <c r="X158" s="77">
        <v>6</v>
      </c>
      <c r="Y158" s="77">
        <v>5</v>
      </c>
      <c r="Z158" s="78">
        <v>6</v>
      </c>
      <c r="AA158" s="78">
        <v>10</v>
      </c>
      <c r="AB158" s="78">
        <v>8</v>
      </c>
      <c r="AC158" s="78">
        <v>2</v>
      </c>
      <c r="AD158" s="78">
        <v>6</v>
      </c>
      <c r="AE158" s="78">
        <v>6</v>
      </c>
      <c r="AF158" s="78">
        <v>6</v>
      </c>
      <c r="AG158" s="78">
        <v>1</v>
      </c>
      <c r="AH158" s="78">
        <v>2</v>
      </c>
      <c r="AI158" s="78">
        <v>2</v>
      </c>
      <c r="AJ158" s="78">
        <v>2</v>
      </c>
      <c r="AK158" s="78">
        <v>2</v>
      </c>
      <c r="AL158" s="78">
        <v>1</v>
      </c>
      <c r="AM158" s="194">
        <v>6</v>
      </c>
      <c r="AN158" s="54">
        <v>0</v>
      </c>
      <c r="AO158" s="37">
        <v>2</v>
      </c>
      <c r="AP158" s="37">
        <v>1</v>
      </c>
      <c r="AQ158" s="37">
        <v>2</v>
      </c>
      <c r="AR158" s="37">
        <v>0</v>
      </c>
      <c r="AS158" s="37">
        <v>1</v>
      </c>
      <c r="AT158" s="37">
        <v>4</v>
      </c>
      <c r="AU158" s="37">
        <v>0</v>
      </c>
      <c r="AV158" s="37">
        <v>0</v>
      </c>
      <c r="AW158" s="37">
        <v>0</v>
      </c>
      <c r="AX158" s="37">
        <v>2</v>
      </c>
      <c r="AY158" s="37">
        <v>1</v>
      </c>
      <c r="AZ158" s="54">
        <v>1</v>
      </c>
      <c r="BA158" s="37">
        <v>2</v>
      </c>
      <c r="BB158" s="37">
        <v>0</v>
      </c>
      <c r="BC158" s="37">
        <v>1</v>
      </c>
      <c r="BD158" s="37">
        <v>3</v>
      </c>
      <c r="BE158" s="37">
        <v>5</v>
      </c>
      <c r="BF158" s="37">
        <v>5</v>
      </c>
      <c r="BG158" s="37">
        <v>4</v>
      </c>
      <c r="BH158" s="37">
        <v>1</v>
      </c>
      <c r="BI158" s="37">
        <v>0</v>
      </c>
      <c r="BJ158" s="37">
        <v>4</v>
      </c>
      <c r="BK158" s="37">
        <v>7</v>
      </c>
      <c r="BL158" s="197">
        <f t="shared" si="36"/>
        <v>33</v>
      </c>
      <c r="BM158" s="37">
        <v>1</v>
      </c>
      <c r="BN158" s="37">
        <v>1</v>
      </c>
      <c r="BO158" s="37">
        <v>1</v>
      </c>
      <c r="BP158" s="37">
        <v>5</v>
      </c>
      <c r="BQ158" s="37">
        <v>1</v>
      </c>
      <c r="BR158" s="37">
        <v>0</v>
      </c>
      <c r="BS158" s="37">
        <v>1</v>
      </c>
      <c r="BT158" s="37">
        <v>0</v>
      </c>
      <c r="BU158" s="37">
        <v>4</v>
      </c>
      <c r="BV158" s="37">
        <v>0</v>
      </c>
      <c r="BW158" s="37">
        <v>1</v>
      </c>
      <c r="BX158" s="37">
        <v>6</v>
      </c>
      <c r="BY158" s="214">
        <f t="shared" si="37"/>
        <v>21</v>
      </c>
      <c r="BZ158" s="54">
        <v>3</v>
      </c>
      <c r="CA158" s="37">
        <v>0</v>
      </c>
      <c r="CB158" s="37">
        <v>3</v>
      </c>
      <c r="CC158" s="37">
        <v>0</v>
      </c>
      <c r="CD158" s="37">
        <v>1</v>
      </c>
      <c r="CE158" s="37">
        <v>3</v>
      </c>
      <c r="CF158" s="37">
        <v>2</v>
      </c>
      <c r="CG158" s="37">
        <v>1</v>
      </c>
      <c r="CH158" s="37">
        <v>2</v>
      </c>
      <c r="CI158" s="37">
        <v>2</v>
      </c>
      <c r="CJ158" s="37">
        <v>3</v>
      </c>
      <c r="CK158" s="37">
        <v>6</v>
      </c>
      <c r="CL158" s="197">
        <f t="shared" si="38"/>
        <v>26</v>
      </c>
      <c r="CM158" s="37">
        <v>0</v>
      </c>
      <c r="CN158" s="37">
        <v>0</v>
      </c>
      <c r="CO158" s="37">
        <v>2</v>
      </c>
      <c r="CP158" s="37">
        <v>1</v>
      </c>
      <c r="CQ158" s="37">
        <v>0</v>
      </c>
      <c r="CR158" s="37">
        <v>3</v>
      </c>
      <c r="CS158" s="37">
        <v>1</v>
      </c>
      <c r="CT158" s="37">
        <v>2</v>
      </c>
      <c r="CU158" s="37">
        <v>3</v>
      </c>
      <c r="CV158" s="37">
        <v>2</v>
      </c>
      <c r="CW158" s="37">
        <v>1</v>
      </c>
      <c r="CX158" s="37">
        <v>2</v>
      </c>
      <c r="CY158" s="214">
        <f t="shared" si="39"/>
        <v>17</v>
      </c>
      <c r="CZ158" s="37">
        <v>0</v>
      </c>
      <c r="DA158" s="37">
        <v>0</v>
      </c>
      <c r="DB158" s="37">
        <v>2</v>
      </c>
      <c r="DC158" s="37">
        <v>1</v>
      </c>
      <c r="DD158" s="37">
        <v>5</v>
      </c>
      <c r="DE158" s="37">
        <v>1</v>
      </c>
      <c r="DF158" s="37">
        <v>0</v>
      </c>
      <c r="DG158" s="37">
        <v>2</v>
      </c>
      <c r="DH158" s="37">
        <v>3</v>
      </c>
      <c r="DI158" s="37">
        <v>2</v>
      </c>
      <c r="DJ158" s="37">
        <v>1</v>
      </c>
      <c r="DK158" s="37">
        <v>4</v>
      </c>
      <c r="DL158" s="214">
        <f t="shared" si="40"/>
        <v>21</v>
      </c>
      <c r="DM158" s="37">
        <v>1</v>
      </c>
      <c r="DN158" s="37">
        <v>2</v>
      </c>
      <c r="DO158" s="37">
        <v>0</v>
      </c>
      <c r="DP158" s="37">
        <v>2</v>
      </c>
      <c r="DQ158" s="37">
        <v>0</v>
      </c>
      <c r="DR158" s="37">
        <v>0</v>
      </c>
      <c r="DS158" s="37">
        <v>2</v>
      </c>
      <c r="DT158" s="37">
        <v>0</v>
      </c>
      <c r="DU158" s="37">
        <v>1</v>
      </c>
      <c r="DV158" s="37">
        <v>2</v>
      </c>
      <c r="DW158" s="37">
        <v>1</v>
      </c>
      <c r="DX158" s="37">
        <v>7</v>
      </c>
      <c r="DY158" s="54">
        <v>0</v>
      </c>
      <c r="DZ158" s="37">
        <v>2</v>
      </c>
      <c r="EA158" s="37"/>
      <c r="EC158" s="113" t="s">
        <v>265</v>
      </c>
      <c r="EE158" s="113"/>
      <c r="EF158" s="113"/>
      <c r="EG158" s="113"/>
      <c r="EH158" s="113"/>
      <c r="EI158" s="113"/>
      <c r="EJ158" s="113"/>
      <c r="EK158" s="113"/>
      <c r="EL158" s="113"/>
      <c r="EM158" s="113"/>
      <c r="EN158" s="113"/>
      <c r="EO158" s="113"/>
      <c r="EP158" s="113"/>
      <c r="EQ158" s="113"/>
      <c r="ER158" s="113"/>
      <c r="ES158" s="113"/>
      <c r="ET158" s="113"/>
      <c r="EU158" s="113"/>
      <c r="EV158" s="113"/>
    </row>
    <row r="159" spans="1:152" ht="20.100000000000001" customHeight="1" x14ac:dyDescent="0.25">
      <c r="A159" s="269"/>
      <c r="B159" s="46" t="s">
        <v>79</v>
      </c>
      <c r="C159" s="53" t="s">
        <v>86</v>
      </c>
      <c r="D159" s="75">
        <v>0</v>
      </c>
      <c r="E159" s="76">
        <v>0</v>
      </c>
      <c r="F159" s="76">
        <v>0</v>
      </c>
      <c r="G159" s="76">
        <v>0</v>
      </c>
      <c r="H159" s="76">
        <v>0</v>
      </c>
      <c r="I159" s="76">
        <v>0</v>
      </c>
      <c r="J159" s="76">
        <v>0</v>
      </c>
      <c r="K159" s="76">
        <v>0</v>
      </c>
      <c r="L159" s="76">
        <v>0</v>
      </c>
      <c r="M159" s="76">
        <v>0</v>
      </c>
      <c r="N159" s="76">
        <v>0</v>
      </c>
      <c r="O159" s="76">
        <v>0</v>
      </c>
      <c r="P159" s="76">
        <v>0</v>
      </c>
      <c r="Q159" s="76">
        <v>0</v>
      </c>
      <c r="R159" s="76">
        <v>0</v>
      </c>
      <c r="S159" s="76">
        <v>0</v>
      </c>
      <c r="T159" s="76">
        <v>0</v>
      </c>
      <c r="U159" s="76">
        <v>0</v>
      </c>
      <c r="V159" s="76">
        <v>0</v>
      </c>
      <c r="W159" s="76">
        <v>0</v>
      </c>
      <c r="X159" s="76">
        <v>0</v>
      </c>
      <c r="Y159" s="76">
        <v>0</v>
      </c>
      <c r="Z159" s="76">
        <v>0</v>
      </c>
      <c r="AA159" s="76">
        <v>0</v>
      </c>
      <c r="AB159" s="76">
        <v>0</v>
      </c>
      <c r="AC159" s="76">
        <v>0</v>
      </c>
      <c r="AD159" s="76">
        <v>0</v>
      </c>
      <c r="AE159" s="76">
        <v>0</v>
      </c>
      <c r="AF159" s="76">
        <v>0</v>
      </c>
      <c r="AG159" s="76">
        <v>0</v>
      </c>
      <c r="AH159" s="76">
        <v>0</v>
      </c>
      <c r="AI159" s="76">
        <v>0</v>
      </c>
      <c r="AJ159" s="76">
        <v>0</v>
      </c>
      <c r="AK159" s="76">
        <v>0</v>
      </c>
      <c r="AL159" s="76">
        <v>0</v>
      </c>
      <c r="AM159" s="186">
        <v>0</v>
      </c>
      <c r="AN159" s="54">
        <v>0</v>
      </c>
      <c r="AO159" s="37">
        <v>0</v>
      </c>
      <c r="AP159" s="37">
        <v>0</v>
      </c>
      <c r="AQ159" s="37">
        <v>0</v>
      </c>
      <c r="AR159" s="37">
        <v>0</v>
      </c>
      <c r="AS159" s="37">
        <v>0</v>
      </c>
      <c r="AT159" s="37">
        <v>0</v>
      </c>
      <c r="AU159" s="37">
        <v>0</v>
      </c>
      <c r="AV159" s="37">
        <v>0</v>
      </c>
      <c r="AW159" s="37">
        <v>0</v>
      </c>
      <c r="AX159" s="37">
        <v>0</v>
      </c>
      <c r="AY159" s="37">
        <v>0</v>
      </c>
      <c r="AZ159" s="54">
        <v>0</v>
      </c>
      <c r="BA159" s="37">
        <v>0</v>
      </c>
      <c r="BB159" s="37">
        <v>0</v>
      </c>
      <c r="BC159" s="37">
        <v>0</v>
      </c>
      <c r="BD159" s="37">
        <v>0</v>
      </c>
      <c r="BE159" s="37">
        <v>0</v>
      </c>
      <c r="BF159" s="37">
        <v>0</v>
      </c>
      <c r="BG159" s="37">
        <v>0</v>
      </c>
      <c r="BH159" s="37">
        <v>0</v>
      </c>
      <c r="BI159" s="37">
        <v>0</v>
      </c>
      <c r="BJ159" s="37">
        <v>0</v>
      </c>
      <c r="BK159" s="37">
        <v>0</v>
      </c>
      <c r="BL159" s="197">
        <f t="shared" si="36"/>
        <v>0</v>
      </c>
      <c r="BM159" s="37">
        <v>0</v>
      </c>
      <c r="BN159" s="37">
        <v>0</v>
      </c>
      <c r="BO159" s="37">
        <v>0</v>
      </c>
      <c r="BP159" s="37">
        <v>0</v>
      </c>
      <c r="BQ159" s="37">
        <v>0</v>
      </c>
      <c r="BR159" s="37">
        <v>0</v>
      </c>
      <c r="BS159" s="37">
        <v>0</v>
      </c>
      <c r="BT159" s="37">
        <v>0</v>
      </c>
      <c r="BU159" s="37">
        <v>0</v>
      </c>
      <c r="BV159" s="37">
        <v>0</v>
      </c>
      <c r="BW159" s="37">
        <v>0</v>
      </c>
      <c r="BX159" s="37">
        <v>15</v>
      </c>
      <c r="BY159" s="214">
        <f t="shared" si="37"/>
        <v>15</v>
      </c>
      <c r="BZ159" s="54">
        <v>3</v>
      </c>
      <c r="CA159" s="37">
        <v>3</v>
      </c>
      <c r="CB159" s="37">
        <v>4</v>
      </c>
      <c r="CC159" s="37">
        <v>4</v>
      </c>
      <c r="CD159" s="37">
        <v>1</v>
      </c>
      <c r="CE159" s="37">
        <v>3</v>
      </c>
      <c r="CF159" s="37">
        <v>5</v>
      </c>
      <c r="CG159" s="37">
        <v>5</v>
      </c>
      <c r="CH159" s="37">
        <v>1</v>
      </c>
      <c r="CI159" s="37">
        <v>2</v>
      </c>
      <c r="CJ159" s="37">
        <v>3</v>
      </c>
      <c r="CK159" s="37">
        <v>6</v>
      </c>
      <c r="CL159" s="197">
        <f t="shared" si="38"/>
        <v>40</v>
      </c>
      <c r="CM159" s="37">
        <v>1</v>
      </c>
      <c r="CN159" s="37">
        <v>2</v>
      </c>
      <c r="CO159" s="37">
        <v>10</v>
      </c>
      <c r="CP159" s="37">
        <v>1</v>
      </c>
      <c r="CQ159" s="37">
        <v>1</v>
      </c>
      <c r="CR159" s="37">
        <v>0</v>
      </c>
      <c r="CS159" s="37">
        <v>0</v>
      </c>
      <c r="CT159" s="37">
        <v>3</v>
      </c>
      <c r="CU159" s="37">
        <v>3</v>
      </c>
      <c r="CV159" s="37">
        <v>1</v>
      </c>
      <c r="CW159" s="37">
        <v>0</v>
      </c>
      <c r="CX159" s="37">
        <v>0</v>
      </c>
      <c r="CY159" s="214">
        <f t="shared" si="39"/>
        <v>22</v>
      </c>
      <c r="CZ159" s="37">
        <v>3</v>
      </c>
      <c r="DA159" s="37">
        <v>3</v>
      </c>
      <c r="DB159" s="37">
        <v>3</v>
      </c>
      <c r="DC159" s="37">
        <v>0</v>
      </c>
      <c r="DD159" s="37">
        <v>0</v>
      </c>
      <c r="DE159" s="37">
        <v>5</v>
      </c>
      <c r="DF159" s="37">
        <v>4</v>
      </c>
      <c r="DG159" s="37">
        <v>2</v>
      </c>
      <c r="DH159" s="37">
        <v>4</v>
      </c>
      <c r="DI159" s="37">
        <v>4</v>
      </c>
      <c r="DJ159" s="37">
        <v>4</v>
      </c>
      <c r="DK159" s="37">
        <v>6</v>
      </c>
      <c r="DL159" s="214">
        <f t="shared" si="40"/>
        <v>38</v>
      </c>
      <c r="DM159" s="37">
        <v>3</v>
      </c>
      <c r="DN159" s="37">
        <v>0</v>
      </c>
      <c r="DO159" s="37">
        <v>1</v>
      </c>
      <c r="DP159" s="37">
        <v>0</v>
      </c>
      <c r="DQ159" s="37">
        <v>2</v>
      </c>
      <c r="DR159" s="37">
        <v>3</v>
      </c>
      <c r="DS159" s="37">
        <v>4</v>
      </c>
      <c r="DT159" s="37">
        <v>2</v>
      </c>
      <c r="DU159" s="37">
        <v>3</v>
      </c>
      <c r="DV159" s="37">
        <v>3</v>
      </c>
      <c r="DW159" s="37">
        <v>3</v>
      </c>
      <c r="DX159" s="37">
        <v>4</v>
      </c>
      <c r="DY159" s="54">
        <v>2</v>
      </c>
      <c r="DZ159" s="37">
        <v>0</v>
      </c>
      <c r="EA159" s="37"/>
      <c r="EC159" s="113" t="s">
        <v>265</v>
      </c>
      <c r="EE159" s="113"/>
      <c r="EF159" s="113"/>
      <c r="EG159" s="113"/>
      <c r="EH159" s="113"/>
      <c r="EI159" s="113"/>
      <c r="EJ159" s="113"/>
      <c r="EK159" s="113"/>
      <c r="EL159" s="113"/>
      <c r="EM159" s="113"/>
      <c r="EN159" s="113"/>
      <c r="EO159" s="113"/>
      <c r="EP159" s="113"/>
      <c r="EQ159" s="113"/>
      <c r="ER159" s="113"/>
      <c r="ES159" s="113"/>
      <c r="ET159" s="113"/>
      <c r="EU159" s="113"/>
      <c r="EV159" s="113"/>
    </row>
    <row r="160" spans="1:152" ht="20.100000000000001" customHeight="1" x14ac:dyDescent="0.25">
      <c r="A160" s="269"/>
      <c r="B160" s="46" t="s">
        <v>107</v>
      </c>
      <c r="C160" s="53" t="s">
        <v>108</v>
      </c>
      <c r="D160" s="75">
        <v>0</v>
      </c>
      <c r="E160" s="76">
        <v>0</v>
      </c>
      <c r="F160" s="76">
        <v>0</v>
      </c>
      <c r="G160" s="76">
        <v>0</v>
      </c>
      <c r="H160" s="76">
        <v>0</v>
      </c>
      <c r="I160" s="76">
        <v>0</v>
      </c>
      <c r="J160" s="76">
        <v>0</v>
      </c>
      <c r="K160" s="76">
        <v>0</v>
      </c>
      <c r="L160" s="76">
        <v>0</v>
      </c>
      <c r="M160" s="76">
        <v>0</v>
      </c>
      <c r="N160" s="76">
        <v>0</v>
      </c>
      <c r="O160" s="76">
        <v>0</v>
      </c>
      <c r="P160" s="76">
        <v>0</v>
      </c>
      <c r="Q160" s="76">
        <v>0</v>
      </c>
      <c r="R160" s="76">
        <v>0</v>
      </c>
      <c r="S160" s="76">
        <v>0</v>
      </c>
      <c r="T160" s="76">
        <v>0</v>
      </c>
      <c r="U160" s="76">
        <v>0</v>
      </c>
      <c r="V160" s="76">
        <v>0</v>
      </c>
      <c r="W160" s="76">
        <v>0</v>
      </c>
      <c r="X160" s="76">
        <v>0</v>
      </c>
      <c r="Y160" s="76">
        <v>0</v>
      </c>
      <c r="Z160" s="76">
        <v>0</v>
      </c>
      <c r="AA160" s="76">
        <v>0</v>
      </c>
      <c r="AB160" s="76">
        <v>0</v>
      </c>
      <c r="AC160" s="76">
        <v>0</v>
      </c>
      <c r="AD160" s="76">
        <v>0</v>
      </c>
      <c r="AE160" s="76">
        <v>0</v>
      </c>
      <c r="AF160" s="76">
        <v>0</v>
      </c>
      <c r="AG160" s="76">
        <v>0</v>
      </c>
      <c r="AH160" s="76">
        <v>0</v>
      </c>
      <c r="AI160" s="76">
        <v>0</v>
      </c>
      <c r="AJ160" s="76">
        <v>0</v>
      </c>
      <c r="AK160" s="76">
        <v>0</v>
      </c>
      <c r="AL160" s="76">
        <v>0</v>
      </c>
      <c r="AM160" s="186">
        <v>0</v>
      </c>
      <c r="AN160" s="54">
        <v>0</v>
      </c>
      <c r="AO160" s="37">
        <v>0</v>
      </c>
      <c r="AP160" s="37">
        <v>0</v>
      </c>
      <c r="AQ160" s="37">
        <v>0</v>
      </c>
      <c r="AR160" s="37">
        <v>0</v>
      </c>
      <c r="AS160" s="37">
        <v>0</v>
      </c>
      <c r="AT160" s="37">
        <v>0</v>
      </c>
      <c r="AU160" s="37">
        <v>0</v>
      </c>
      <c r="AV160" s="37">
        <v>0</v>
      </c>
      <c r="AW160" s="37">
        <v>0</v>
      </c>
      <c r="AX160" s="37">
        <v>0</v>
      </c>
      <c r="AY160" s="37">
        <v>0</v>
      </c>
      <c r="AZ160" s="54">
        <v>0</v>
      </c>
      <c r="BA160" s="37">
        <v>0</v>
      </c>
      <c r="BB160" s="37">
        <v>0</v>
      </c>
      <c r="BC160" s="37">
        <v>0</v>
      </c>
      <c r="BD160" s="37">
        <v>0</v>
      </c>
      <c r="BE160" s="37">
        <v>0</v>
      </c>
      <c r="BF160" s="37">
        <v>0</v>
      </c>
      <c r="BG160" s="37">
        <v>0</v>
      </c>
      <c r="BH160" s="37">
        <v>0</v>
      </c>
      <c r="BI160" s="37">
        <v>0</v>
      </c>
      <c r="BJ160" s="37">
        <v>0</v>
      </c>
      <c r="BK160" s="37">
        <v>0</v>
      </c>
      <c r="BL160" s="197">
        <f t="shared" si="36"/>
        <v>0</v>
      </c>
      <c r="BM160" s="37">
        <v>0</v>
      </c>
      <c r="BN160" s="37">
        <v>0</v>
      </c>
      <c r="BO160" s="37">
        <v>0</v>
      </c>
      <c r="BP160" s="37">
        <v>0</v>
      </c>
      <c r="BQ160" s="37">
        <v>0</v>
      </c>
      <c r="BR160" s="37">
        <v>0</v>
      </c>
      <c r="BS160" s="37">
        <v>0</v>
      </c>
      <c r="BT160" s="37">
        <v>0</v>
      </c>
      <c r="BU160" s="37">
        <v>0</v>
      </c>
      <c r="BV160" s="37">
        <v>0</v>
      </c>
      <c r="BW160" s="37">
        <v>0</v>
      </c>
      <c r="BX160" s="37">
        <v>0</v>
      </c>
      <c r="BY160" s="214">
        <f t="shared" si="37"/>
        <v>0</v>
      </c>
      <c r="BZ160" s="54">
        <v>0</v>
      </c>
      <c r="CA160" s="37">
        <v>0</v>
      </c>
      <c r="CB160" s="37">
        <v>0</v>
      </c>
      <c r="CC160" s="37">
        <v>0</v>
      </c>
      <c r="CD160" s="37">
        <v>0</v>
      </c>
      <c r="CE160" s="37">
        <v>0</v>
      </c>
      <c r="CF160" s="37">
        <v>2</v>
      </c>
      <c r="CG160" s="37">
        <v>0</v>
      </c>
      <c r="CH160" s="37">
        <v>1</v>
      </c>
      <c r="CI160" s="37">
        <v>1</v>
      </c>
      <c r="CJ160" s="37">
        <v>0</v>
      </c>
      <c r="CK160" s="37">
        <v>1</v>
      </c>
      <c r="CL160" s="197">
        <f t="shared" si="38"/>
        <v>5</v>
      </c>
      <c r="CM160" s="37">
        <v>0</v>
      </c>
      <c r="CN160" s="37">
        <v>2</v>
      </c>
      <c r="CO160" s="37">
        <v>0</v>
      </c>
      <c r="CP160" s="37">
        <v>0</v>
      </c>
      <c r="CQ160" s="37">
        <v>2</v>
      </c>
      <c r="CR160" s="37">
        <v>0</v>
      </c>
      <c r="CS160" s="37">
        <v>0</v>
      </c>
      <c r="CT160" s="37">
        <v>4</v>
      </c>
      <c r="CU160" s="37">
        <v>1</v>
      </c>
      <c r="CV160" s="37">
        <v>1</v>
      </c>
      <c r="CW160" s="37">
        <v>1</v>
      </c>
      <c r="CX160" s="37">
        <v>0</v>
      </c>
      <c r="CY160" s="214">
        <f t="shared" si="39"/>
        <v>11</v>
      </c>
      <c r="CZ160" s="37">
        <v>0</v>
      </c>
      <c r="DA160" s="37">
        <v>0</v>
      </c>
      <c r="DB160" s="37">
        <v>0</v>
      </c>
      <c r="DC160" s="37">
        <v>1</v>
      </c>
      <c r="DD160" s="37">
        <v>1</v>
      </c>
      <c r="DE160" s="37">
        <v>2</v>
      </c>
      <c r="DF160" s="37">
        <v>0</v>
      </c>
      <c r="DG160" s="37">
        <v>0</v>
      </c>
      <c r="DH160" s="37">
        <v>0</v>
      </c>
      <c r="DI160" s="37">
        <v>0</v>
      </c>
      <c r="DJ160" s="37">
        <v>0</v>
      </c>
      <c r="DK160" s="37">
        <v>0</v>
      </c>
      <c r="DL160" s="214">
        <f t="shared" si="40"/>
        <v>4</v>
      </c>
      <c r="DM160" s="37">
        <v>0</v>
      </c>
      <c r="DN160" s="37">
        <v>0</v>
      </c>
      <c r="DO160" s="37">
        <v>1</v>
      </c>
      <c r="DP160" s="37">
        <v>1</v>
      </c>
      <c r="DQ160" s="37">
        <v>0</v>
      </c>
      <c r="DR160" s="37">
        <v>0</v>
      </c>
      <c r="DS160" s="37">
        <v>0</v>
      </c>
      <c r="DT160" s="37">
        <v>0</v>
      </c>
      <c r="DU160" s="37">
        <v>0</v>
      </c>
      <c r="DV160" s="37">
        <v>0</v>
      </c>
      <c r="DW160" s="37">
        <v>0</v>
      </c>
      <c r="DX160" s="37">
        <v>1</v>
      </c>
      <c r="DY160" s="54">
        <v>0</v>
      </c>
      <c r="DZ160" s="37">
        <v>1</v>
      </c>
      <c r="EA160" s="37"/>
      <c r="EC160" s="113" t="s">
        <v>265</v>
      </c>
      <c r="EE160" s="113"/>
      <c r="EF160" s="113"/>
      <c r="EG160" s="113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3"/>
      <c r="ES160" s="113"/>
      <c r="ET160" s="113"/>
      <c r="EU160" s="113"/>
      <c r="EV160" s="113"/>
    </row>
    <row r="161" spans="1:3430" ht="20.100000000000001" customHeight="1" x14ac:dyDescent="0.25">
      <c r="A161" s="269"/>
      <c r="B161" s="46" t="s">
        <v>275</v>
      </c>
      <c r="C161" s="53" t="s">
        <v>276</v>
      </c>
      <c r="D161" s="75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186"/>
      <c r="AN161" s="54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54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19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214"/>
      <c r="BZ161" s="54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19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214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214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54"/>
      <c r="DZ161" s="37">
        <v>25</v>
      </c>
      <c r="EA161" s="37"/>
      <c r="EE161" s="113"/>
      <c r="EF161" s="113"/>
      <c r="EG161" s="113"/>
      <c r="EH161" s="113"/>
      <c r="EI161" s="113"/>
      <c r="EJ161" s="113"/>
      <c r="EK161" s="113"/>
      <c r="EL161" s="113"/>
      <c r="EM161" s="113"/>
      <c r="EN161" s="113"/>
      <c r="EO161" s="113"/>
      <c r="EP161" s="113"/>
      <c r="EQ161" s="113"/>
      <c r="ER161" s="113"/>
      <c r="ES161" s="113"/>
      <c r="ET161" s="113"/>
      <c r="EU161" s="113"/>
      <c r="EV161" s="113"/>
    </row>
    <row r="162" spans="1:3430" ht="20.100000000000001" customHeight="1" x14ac:dyDescent="0.25">
      <c r="A162" s="269"/>
      <c r="B162" s="46" t="s">
        <v>247</v>
      </c>
      <c r="C162" s="53" t="s">
        <v>252</v>
      </c>
      <c r="D162" s="75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186"/>
      <c r="AN162" s="54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54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197">
        <f t="shared" si="36"/>
        <v>0</v>
      </c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214">
        <f t="shared" si="37"/>
        <v>0</v>
      </c>
      <c r="BZ162" s="54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197">
        <f t="shared" si="38"/>
        <v>0</v>
      </c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214">
        <f t="shared" si="39"/>
        <v>0</v>
      </c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214">
        <f t="shared" si="40"/>
        <v>0</v>
      </c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54">
        <v>14</v>
      </c>
      <c r="DZ162" s="37">
        <v>27</v>
      </c>
      <c r="EA162" s="37"/>
      <c r="EC162" s="113" t="s">
        <v>265</v>
      </c>
      <c r="EE162" s="113"/>
      <c r="EF162" s="113"/>
      <c r="EG162" s="113"/>
      <c r="EH162" s="113"/>
      <c r="EI162" s="113"/>
      <c r="EJ162" s="113"/>
      <c r="EK162" s="113"/>
      <c r="EL162" s="113"/>
      <c r="EM162" s="113"/>
      <c r="EN162" s="113"/>
      <c r="EO162" s="113"/>
      <c r="EP162" s="113"/>
      <c r="EQ162" s="113"/>
      <c r="ER162" s="113"/>
      <c r="ES162" s="113"/>
      <c r="ET162" s="113"/>
      <c r="EU162" s="113"/>
      <c r="EV162" s="113"/>
    </row>
    <row r="163" spans="1:3430" ht="20.100000000000001" customHeight="1" x14ac:dyDescent="0.25">
      <c r="A163" s="269"/>
      <c r="B163" s="46" t="s">
        <v>248</v>
      </c>
      <c r="C163" s="53" t="s">
        <v>253</v>
      </c>
      <c r="D163" s="75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186"/>
      <c r="AN163" s="54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54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197">
        <f t="shared" si="36"/>
        <v>0</v>
      </c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214">
        <f t="shared" si="37"/>
        <v>0</v>
      </c>
      <c r="BZ163" s="54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197">
        <f t="shared" si="38"/>
        <v>0</v>
      </c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214">
        <f t="shared" si="39"/>
        <v>0</v>
      </c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214">
        <f t="shared" si="40"/>
        <v>0</v>
      </c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54">
        <v>1</v>
      </c>
      <c r="DZ163" s="37">
        <v>0</v>
      </c>
      <c r="EA163" s="37"/>
      <c r="EC163" s="113" t="s">
        <v>265</v>
      </c>
      <c r="EE163" s="113"/>
      <c r="EF163" s="113"/>
      <c r="EG163" s="113"/>
      <c r="EH163" s="113"/>
      <c r="EI163" s="113"/>
      <c r="EJ163" s="113"/>
      <c r="EK163" s="113"/>
      <c r="EL163" s="113"/>
      <c r="EM163" s="113"/>
      <c r="EN163" s="113"/>
      <c r="EO163" s="113"/>
      <c r="EP163" s="113"/>
      <c r="EQ163" s="113"/>
      <c r="ER163" s="113"/>
      <c r="ES163" s="113"/>
      <c r="ET163" s="113"/>
      <c r="EU163" s="113"/>
      <c r="EV163" s="113"/>
    </row>
    <row r="164" spans="1:3430" ht="20.100000000000001" customHeight="1" x14ac:dyDescent="0.25">
      <c r="A164" s="269"/>
      <c r="B164" s="46" t="s">
        <v>55</v>
      </c>
      <c r="C164" s="53" t="s">
        <v>56</v>
      </c>
      <c r="D164" s="75">
        <v>0</v>
      </c>
      <c r="E164" s="76">
        <v>0</v>
      </c>
      <c r="F164" s="76">
        <v>0</v>
      </c>
      <c r="G164" s="76">
        <v>0</v>
      </c>
      <c r="H164" s="76">
        <v>0</v>
      </c>
      <c r="I164" s="76">
        <v>0</v>
      </c>
      <c r="J164" s="76">
        <v>0</v>
      </c>
      <c r="K164" s="76">
        <v>0</v>
      </c>
      <c r="L164" s="76">
        <v>0</v>
      </c>
      <c r="M164" s="76">
        <v>0</v>
      </c>
      <c r="N164" s="76">
        <v>0</v>
      </c>
      <c r="O164" s="76">
        <v>0</v>
      </c>
      <c r="P164" s="76">
        <v>0</v>
      </c>
      <c r="Q164" s="76">
        <v>0</v>
      </c>
      <c r="R164" s="76">
        <v>0</v>
      </c>
      <c r="S164" s="76">
        <v>0</v>
      </c>
      <c r="T164" s="76">
        <v>0</v>
      </c>
      <c r="U164" s="76">
        <v>0</v>
      </c>
      <c r="V164" s="76">
        <v>0</v>
      </c>
      <c r="W164" s="76">
        <v>0</v>
      </c>
      <c r="X164" s="76">
        <v>0</v>
      </c>
      <c r="Y164" s="76">
        <v>0</v>
      </c>
      <c r="Z164" s="76">
        <v>0</v>
      </c>
      <c r="AA164" s="76">
        <v>0</v>
      </c>
      <c r="AB164" s="76">
        <v>0</v>
      </c>
      <c r="AC164" s="76">
        <v>0</v>
      </c>
      <c r="AD164" s="76">
        <v>0</v>
      </c>
      <c r="AE164" s="76">
        <v>0</v>
      </c>
      <c r="AF164" s="76">
        <v>0</v>
      </c>
      <c r="AG164" s="76">
        <v>0</v>
      </c>
      <c r="AH164" s="76">
        <v>0</v>
      </c>
      <c r="AI164" s="76">
        <v>0</v>
      </c>
      <c r="AJ164" s="76">
        <v>0</v>
      </c>
      <c r="AK164" s="76">
        <v>0</v>
      </c>
      <c r="AL164" s="76">
        <v>0</v>
      </c>
      <c r="AM164" s="186">
        <v>0</v>
      </c>
      <c r="AN164" s="54">
        <v>0</v>
      </c>
      <c r="AO164" s="37">
        <v>0</v>
      </c>
      <c r="AP164" s="37">
        <v>0</v>
      </c>
      <c r="AQ164" s="37">
        <v>0</v>
      </c>
      <c r="AR164" s="37">
        <v>0</v>
      </c>
      <c r="AS164" s="37">
        <v>0</v>
      </c>
      <c r="AT164" s="37">
        <v>0</v>
      </c>
      <c r="AU164" s="37">
        <v>21</v>
      </c>
      <c r="AV164" s="37">
        <v>20</v>
      </c>
      <c r="AW164" s="37">
        <v>23</v>
      </c>
      <c r="AX164" s="37">
        <v>20</v>
      </c>
      <c r="AY164" s="37">
        <v>21</v>
      </c>
      <c r="AZ164" s="54">
        <v>21</v>
      </c>
      <c r="BA164" s="37">
        <v>18</v>
      </c>
      <c r="BB164" s="37">
        <v>22</v>
      </c>
      <c r="BC164" s="37">
        <v>22</v>
      </c>
      <c r="BD164" s="37">
        <v>22</v>
      </c>
      <c r="BE164" s="37">
        <v>19</v>
      </c>
      <c r="BF164" s="37">
        <v>23</v>
      </c>
      <c r="BG164" s="37">
        <v>21</v>
      </c>
      <c r="BH164" s="37">
        <v>24</v>
      </c>
      <c r="BI164" s="37">
        <v>21</v>
      </c>
      <c r="BJ164" s="37">
        <v>20</v>
      </c>
      <c r="BK164" s="37">
        <v>19</v>
      </c>
      <c r="BL164" s="197">
        <f t="shared" si="36"/>
        <v>252</v>
      </c>
      <c r="BM164" s="37">
        <v>22</v>
      </c>
      <c r="BN164" s="37">
        <v>19</v>
      </c>
      <c r="BO164" s="37">
        <v>20</v>
      </c>
      <c r="BP164" s="37">
        <v>19</v>
      </c>
      <c r="BQ164" s="37">
        <v>13</v>
      </c>
      <c r="BR164" s="37">
        <v>8</v>
      </c>
      <c r="BS164" s="37">
        <v>16</v>
      </c>
      <c r="BT164" s="37">
        <v>13</v>
      </c>
      <c r="BU164" s="37">
        <v>12</v>
      </c>
      <c r="BV164" s="37">
        <v>12</v>
      </c>
      <c r="BW164" s="37">
        <v>8</v>
      </c>
      <c r="BX164" s="37">
        <v>8</v>
      </c>
      <c r="BY164" s="214">
        <f t="shared" si="37"/>
        <v>170</v>
      </c>
      <c r="BZ164" s="54">
        <v>10</v>
      </c>
      <c r="CA164" s="37">
        <v>9</v>
      </c>
      <c r="CB164" s="37">
        <v>11</v>
      </c>
      <c r="CC164" s="37">
        <v>9</v>
      </c>
      <c r="CD164" s="37">
        <v>4</v>
      </c>
      <c r="CE164" s="37">
        <v>11</v>
      </c>
      <c r="CF164" s="37">
        <v>10</v>
      </c>
      <c r="CG164" s="37">
        <v>8</v>
      </c>
      <c r="CH164" s="37">
        <v>16</v>
      </c>
      <c r="CI164" s="37">
        <v>16</v>
      </c>
      <c r="CJ164" s="37">
        <v>9</v>
      </c>
      <c r="CK164" s="37">
        <v>4</v>
      </c>
      <c r="CL164" s="197">
        <f t="shared" si="38"/>
        <v>117</v>
      </c>
      <c r="CM164" s="37">
        <v>3</v>
      </c>
      <c r="CN164" s="37">
        <v>10</v>
      </c>
      <c r="CO164" s="37">
        <v>10</v>
      </c>
      <c r="CP164" s="37">
        <v>11</v>
      </c>
      <c r="CQ164" s="37">
        <v>9</v>
      </c>
      <c r="CR164" s="37">
        <v>6</v>
      </c>
      <c r="CS164" s="37">
        <v>9</v>
      </c>
      <c r="CT164" s="37">
        <v>16</v>
      </c>
      <c r="CU164" s="37">
        <v>14</v>
      </c>
      <c r="CV164" s="37">
        <v>13</v>
      </c>
      <c r="CW164" s="37">
        <v>6</v>
      </c>
      <c r="CX164" s="37">
        <v>2</v>
      </c>
      <c r="CY164" s="214">
        <f t="shared" si="39"/>
        <v>109</v>
      </c>
      <c r="CZ164" s="37">
        <v>7</v>
      </c>
      <c r="DA164" s="37">
        <v>5</v>
      </c>
      <c r="DB164" s="37">
        <v>13</v>
      </c>
      <c r="DC164" s="37">
        <v>11</v>
      </c>
      <c r="DD164" s="37">
        <v>9</v>
      </c>
      <c r="DE164" s="37">
        <v>11</v>
      </c>
      <c r="DF164" s="37">
        <v>16</v>
      </c>
      <c r="DG164" s="37">
        <v>17</v>
      </c>
      <c r="DH164" s="37">
        <v>17</v>
      </c>
      <c r="DI164" s="37">
        <v>13</v>
      </c>
      <c r="DJ164" s="37">
        <v>6</v>
      </c>
      <c r="DK164" s="37">
        <v>9</v>
      </c>
      <c r="DL164" s="214">
        <f t="shared" si="40"/>
        <v>134</v>
      </c>
      <c r="DM164" s="37">
        <v>4</v>
      </c>
      <c r="DN164" s="37">
        <v>11</v>
      </c>
      <c r="DO164" s="37">
        <v>11</v>
      </c>
      <c r="DP164" s="37">
        <v>15</v>
      </c>
      <c r="DQ164" s="37">
        <v>10</v>
      </c>
      <c r="DR164" s="37">
        <v>13</v>
      </c>
      <c r="DS164" s="37">
        <v>12</v>
      </c>
      <c r="DT164" s="37">
        <v>11</v>
      </c>
      <c r="DU164" s="37">
        <v>9</v>
      </c>
      <c r="DV164" s="37">
        <v>8</v>
      </c>
      <c r="DW164" s="37">
        <v>4</v>
      </c>
      <c r="DX164" s="37">
        <v>5</v>
      </c>
      <c r="DY164" s="54">
        <v>6</v>
      </c>
      <c r="DZ164" s="37">
        <v>10</v>
      </c>
      <c r="EA164" s="37"/>
      <c r="EC164" s="113" t="s">
        <v>265</v>
      </c>
      <c r="EE164" s="113"/>
      <c r="EF164" s="113"/>
      <c r="EG164" s="113"/>
      <c r="EH164" s="113"/>
      <c r="EI164" s="113"/>
      <c r="EJ164" s="113"/>
      <c r="EK164" s="113"/>
      <c r="EL164" s="113"/>
      <c r="EM164" s="113"/>
      <c r="EN164" s="113"/>
      <c r="EO164" s="113"/>
      <c r="EP164" s="113"/>
      <c r="EQ164" s="113"/>
      <c r="ER164" s="113"/>
      <c r="ES164" s="113"/>
      <c r="ET164" s="113"/>
      <c r="EU164" s="113"/>
      <c r="EV164" s="113"/>
    </row>
    <row r="165" spans="1:3430" ht="20.100000000000001" customHeight="1" thickBot="1" x14ac:dyDescent="0.3">
      <c r="A165" s="269"/>
      <c r="B165" s="46" t="s">
        <v>82</v>
      </c>
      <c r="C165" s="53" t="s">
        <v>87</v>
      </c>
      <c r="D165" s="80">
        <v>0</v>
      </c>
      <c r="E165" s="81">
        <v>0</v>
      </c>
      <c r="F165" s="81">
        <v>0</v>
      </c>
      <c r="G165" s="81">
        <v>0</v>
      </c>
      <c r="H165" s="81">
        <v>0</v>
      </c>
      <c r="I165" s="81">
        <v>0</v>
      </c>
      <c r="J165" s="81">
        <v>0</v>
      </c>
      <c r="K165" s="81">
        <v>0</v>
      </c>
      <c r="L165" s="81">
        <v>0</v>
      </c>
      <c r="M165" s="81">
        <v>0</v>
      </c>
      <c r="N165" s="81">
        <v>0</v>
      </c>
      <c r="O165" s="81">
        <v>0</v>
      </c>
      <c r="P165" s="81">
        <v>0</v>
      </c>
      <c r="Q165" s="81">
        <v>0</v>
      </c>
      <c r="R165" s="81">
        <v>0</v>
      </c>
      <c r="S165" s="81">
        <v>0</v>
      </c>
      <c r="T165" s="81">
        <v>0</v>
      </c>
      <c r="U165" s="81">
        <v>0</v>
      </c>
      <c r="V165" s="81">
        <v>0</v>
      </c>
      <c r="W165" s="81">
        <v>0</v>
      </c>
      <c r="X165" s="81">
        <v>0</v>
      </c>
      <c r="Y165" s="81">
        <v>0</v>
      </c>
      <c r="Z165" s="81">
        <v>0</v>
      </c>
      <c r="AA165" s="81">
        <v>0</v>
      </c>
      <c r="AB165" s="81">
        <v>0</v>
      </c>
      <c r="AC165" s="81">
        <v>0</v>
      </c>
      <c r="AD165" s="81">
        <v>0</v>
      </c>
      <c r="AE165" s="81">
        <v>0</v>
      </c>
      <c r="AF165" s="81">
        <v>0</v>
      </c>
      <c r="AG165" s="81">
        <v>0</v>
      </c>
      <c r="AH165" s="81">
        <v>0</v>
      </c>
      <c r="AI165" s="81">
        <v>0</v>
      </c>
      <c r="AJ165" s="81">
        <v>0</v>
      </c>
      <c r="AK165" s="81">
        <v>0</v>
      </c>
      <c r="AL165" s="81">
        <v>0</v>
      </c>
      <c r="AM165" s="187">
        <v>0</v>
      </c>
      <c r="AN165" s="37">
        <v>0</v>
      </c>
      <c r="AO165" s="37">
        <v>0</v>
      </c>
      <c r="AP165" s="37">
        <v>0</v>
      </c>
      <c r="AQ165" s="37">
        <v>0</v>
      </c>
      <c r="AR165" s="37">
        <v>0</v>
      </c>
      <c r="AS165" s="37">
        <v>0</v>
      </c>
      <c r="AT165" s="37">
        <v>0</v>
      </c>
      <c r="AU165" s="37">
        <v>0</v>
      </c>
      <c r="AV165" s="37">
        <v>0</v>
      </c>
      <c r="AW165" s="37">
        <v>0</v>
      </c>
      <c r="AX165" s="37">
        <v>0</v>
      </c>
      <c r="AY165" s="37">
        <v>0</v>
      </c>
      <c r="AZ165" s="120">
        <v>0</v>
      </c>
      <c r="BA165" s="121">
        <v>0</v>
      </c>
      <c r="BB165" s="121">
        <v>0</v>
      </c>
      <c r="BC165" s="121">
        <v>0</v>
      </c>
      <c r="BD165" s="121">
        <v>0</v>
      </c>
      <c r="BE165" s="121">
        <v>0</v>
      </c>
      <c r="BF165" s="121">
        <v>0</v>
      </c>
      <c r="BG165" s="121">
        <v>0</v>
      </c>
      <c r="BH165" s="121">
        <v>0</v>
      </c>
      <c r="BI165" s="121">
        <v>0</v>
      </c>
      <c r="BJ165" s="121">
        <v>0</v>
      </c>
      <c r="BK165" s="121">
        <v>0</v>
      </c>
      <c r="BL165" s="197">
        <f t="shared" si="36"/>
        <v>0</v>
      </c>
      <c r="BM165" s="121">
        <v>0</v>
      </c>
      <c r="BN165" s="121">
        <v>0</v>
      </c>
      <c r="BO165" s="121">
        <v>0</v>
      </c>
      <c r="BP165" s="121">
        <v>0</v>
      </c>
      <c r="BQ165" s="121">
        <v>0</v>
      </c>
      <c r="BR165" s="121">
        <v>0</v>
      </c>
      <c r="BS165" s="121">
        <v>0</v>
      </c>
      <c r="BT165" s="121">
        <v>0</v>
      </c>
      <c r="BU165" s="121">
        <v>0</v>
      </c>
      <c r="BV165" s="121">
        <v>0</v>
      </c>
      <c r="BW165" s="121">
        <v>0</v>
      </c>
      <c r="BX165" s="37">
        <v>8</v>
      </c>
      <c r="BY165" s="214">
        <f t="shared" si="37"/>
        <v>8</v>
      </c>
      <c r="BZ165" s="54">
        <v>14</v>
      </c>
      <c r="CA165" s="37">
        <v>12</v>
      </c>
      <c r="CB165" s="37">
        <v>15</v>
      </c>
      <c r="CC165" s="37">
        <v>121</v>
      </c>
      <c r="CD165" s="37">
        <v>16</v>
      </c>
      <c r="CE165" s="37">
        <v>22</v>
      </c>
      <c r="CF165" s="37">
        <v>29</v>
      </c>
      <c r="CG165" s="37">
        <v>30</v>
      </c>
      <c r="CH165" s="37">
        <v>34</v>
      </c>
      <c r="CI165" s="121">
        <v>40</v>
      </c>
      <c r="CJ165" s="37">
        <v>35</v>
      </c>
      <c r="CK165" s="37">
        <v>37</v>
      </c>
      <c r="CL165" s="197">
        <f t="shared" si="38"/>
        <v>405</v>
      </c>
      <c r="CM165" s="37">
        <v>36</v>
      </c>
      <c r="CN165" s="37">
        <v>42</v>
      </c>
      <c r="CO165" s="37">
        <v>41</v>
      </c>
      <c r="CP165" s="37">
        <v>38</v>
      </c>
      <c r="CQ165" s="37">
        <v>42</v>
      </c>
      <c r="CR165" s="37">
        <v>58</v>
      </c>
      <c r="CS165" s="37">
        <v>59</v>
      </c>
      <c r="CT165" s="37">
        <v>63</v>
      </c>
      <c r="CU165" s="37">
        <v>49</v>
      </c>
      <c r="CV165" s="37">
        <v>65</v>
      </c>
      <c r="CW165" s="37">
        <v>66</v>
      </c>
      <c r="CX165" s="37">
        <v>66</v>
      </c>
      <c r="CY165" s="214">
        <f t="shared" si="39"/>
        <v>625</v>
      </c>
      <c r="CZ165" s="37">
        <v>68</v>
      </c>
      <c r="DA165" s="37">
        <v>62</v>
      </c>
      <c r="DB165" s="37">
        <v>65</v>
      </c>
      <c r="DC165" s="37">
        <v>75</v>
      </c>
      <c r="DD165" s="37">
        <v>84</v>
      </c>
      <c r="DE165" s="37">
        <v>248</v>
      </c>
      <c r="DF165" s="37">
        <v>291</v>
      </c>
      <c r="DG165" s="37">
        <v>115</v>
      </c>
      <c r="DH165" s="37">
        <v>158</v>
      </c>
      <c r="DI165" s="37">
        <v>189</v>
      </c>
      <c r="DJ165" s="37">
        <v>244</v>
      </c>
      <c r="DK165" s="37">
        <v>205</v>
      </c>
      <c r="DL165" s="214">
        <f t="shared" si="40"/>
        <v>1804</v>
      </c>
      <c r="DM165" s="37">
        <v>241</v>
      </c>
      <c r="DN165" s="37">
        <v>146</v>
      </c>
      <c r="DO165" s="37">
        <v>178</v>
      </c>
      <c r="DP165" s="37">
        <v>190</v>
      </c>
      <c r="DQ165" s="37">
        <v>165</v>
      </c>
      <c r="DR165" s="37">
        <v>212</v>
      </c>
      <c r="DS165" s="37">
        <v>224</v>
      </c>
      <c r="DT165" s="37">
        <v>227</v>
      </c>
      <c r="DU165" s="37">
        <v>229</v>
      </c>
      <c r="DV165" s="37">
        <v>289</v>
      </c>
      <c r="DW165" s="37">
        <v>307</v>
      </c>
      <c r="DX165" s="37">
        <v>279</v>
      </c>
      <c r="DY165" s="54">
        <v>305</v>
      </c>
      <c r="DZ165" s="37">
        <v>327</v>
      </c>
      <c r="EA165" s="37"/>
      <c r="EC165" s="113" t="s">
        <v>265</v>
      </c>
      <c r="EE165" s="113"/>
      <c r="EF165" s="113"/>
      <c r="EG165" s="113"/>
      <c r="EH165" s="113"/>
      <c r="EI165" s="113"/>
      <c r="EJ165" s="113"/>
      <c r="EK165" s="113"/>
      <c r="EL165" s="113"/>
      <c r="EM165" s="113"/>
      <c r="EN165" s="113"/>
      <c r="EO165" s="113"/>
      <c r="EP165" s="113"/>
      <c r="EQ165" s="113"/>
      <c r="ER165" s="113"/>
      <c r="ES165" s="113"/>
      <c r="ET165" s="113"/>
      <c r="EU165" s="113"/>
      <c r="EV165" s="113"/>
    </row>
    <row r="166" spans="1:3430" s="24" customFormat="1" ht="20.100000000000001" customHeight="1" thickBot="1" x14ac:dyDescent="0.35">
      <c r="A166" s="269"/>
      <c r="B166" s="162" t="s">
        <v>50</v>
      </c>
      <c r="C166" s="160"/>
      <c r="D166" s="83">
        <f t="shared" ref="D166:AI166" si="41">SUM(D167:D210)-D199</f>
        <v>1278</v>
      </c>
      <c r="E166" s="68">
        <f t="shared" si="41"/>
        <v>1159</v>
      </c>
      <c r="F166" s="68">
        <f t="shared" si="41"/>
        <v>1363</v>
      </c>
      <c r="G166" s="68">
        <f t="shared" si="41"/>
        <v>1303</v>
      </c>
      <c r="H166" s="68">
        <f t="shared" si="41"/>
        <v>1437</v>
      </c>
      <c r="I166" s="68">
        <f t="shared" si="41"/>
        <v>1427</v>
      </c>
      <c r="J166" s="68">
        <f t="shared" si="41"/>
        <v>1443</v>
      </c>
      <c r="K166" s="68">
        <f t="shared" si="41"/>
        <v>1253</v>
      </c>
      <c r="L166" s="68">
        <f t="shared" si="41"/>
        <v>1317</v>
      </c>
      <c r="M166" s="68">
        <f t="shared" si="41"/>
        <v>1293</v>
      </c>
      <c r="N166" s="68">
        <f t="shared" si="41"/>
        <v>1341</v>
      </c>
      <c r="O166" s="190">
        <f t="shared" si="41"/>
        <v>1452</v>
      </c>
      <c r="P166" s="83">
        <f t="shared" si="41"/>
        <v>1123</v>
      </c>
      <c r="Q166" s="68">
        <f t="shared" si="41"/>
        <v>1114</v>
      </c>
      <c r="R166" s="68">
        <f t="shared" si="41"/>
        <v>1377</v>
      </c>
      <c r="S166" s="68">
        <f t="shared" si="41"/>
        <v>1365</v>
      </c>
      <c r="T166" s="68">
        <f t="shared" si="41"/>
        <v>1391</v>
      </c>
      <c r="U166" s="68">
        <f t="shared" si="41"/>
        <v>1516</v>
      </c>
      <c r="V166" s="68">
        <f t="shared" si="41"/>
        <v>1344</v>
      </c>
      <c r="W166" s="68">
        <f t="shared" si="41"/>
        <v>1286</v>
      </c>
      <c r="X166" s="68">
        <f t="shared" si="41"/>
        <v>1294</v>
      </c>
      <c r="Y166" s="68">
        <f t="shared" si="41"/>
        <v>1301</v>
      </c>
      <c r="Z166" s="68">
        <f t="shared" si="41"/>
        <v>1209</v>
      </c>
      <c r="AA166" s="190">
        <f t="shared" si="41"/>
        <v>1570</v>
      </c>
      <c r="AB166" s="83">
        <f t="shared" si="41"/>
        <v>1201</v>
      </c>
      <c r="AC166" s="68">
        <f t="shared" si="41"/>
        <v>1159</v>
      </c>
      <c r="AD166" s="68">
        <f t="shared" si="41"/>
        <v>1296</v>
      </c>
      <c r="AE166" s="68">
        <f t="shared" si="41"/>
        <v>1199</v>
      </c>
      <c r="AF166" s="68">
        <f t="shared" si="41"/>
        <v>1384</v>
      </c>
      <c r="AG166" s="68">
        <f t="shared" si="41"/>
        <v>1273</v>
      </c>
      <c r="AH166" s="68">
        <f t="shared" si="41"/>
        <v>1309</v>
      </c>
      <c r="AI166" s="68">
        <f t="shared" si="41"/>
        <v>1523</v>
      </c>
      <c r="AJ166" s="68">
        <f t="shared" ref="AJ166:BO166" si="42">SUM(AJ167:AJ210)-AJ199</f>
        <v>1448</v>
      </c>
      <c r="AK166" s="68">
        <f t="shared" si="42"/>
        <v>1308</v>
      </c>
      <c r="AL166" s="68">
        <f t="shared" si="42"/>
        <v>1408</v>
      </c>
      <c r="AM166" s="190">
        <f t="shared" si="42"/>
        <v>1496</v>
      </c>
      <c r="AN166" s="68">
        <f t="shared" si="42"/>
        <v>1302</v>
      </c>
      <c r="AO166" s="68">
        <f t="shared" si="42"/>
        <v>1244</v>
      </c>
      <c r="AP166" s="68">
        <f t="shared" si="42"/>
        <v>1562</v>
      </c>
      <c r="AQ166" s="68">
        <f t="shared" si="42"/>
        <v>1473</v>
      </c>
      <c r="AR166" s="68">
        <f t="shared" si="42"/>
        <v>1774</v>
      </c>
      <c r="AS166" s="68">
        <f t="shared" si="42"/>
        <v>1379</v>
      </c>
      <c r="AT166" s="68">
        <f t="shared" si="42"/>
        <v>1455</v>
      </c>
      <c r="AU166" s="68">
        <f t="shared" si="42"/>
        <v>1463</v>
      </c>
      <c r="AV166" s="68">
        <f t="shared" si="42"/>
        <v>1389</v>
      </c>
      <c r="AW166" s="68">
        <f t="shared" si="42"/>
        <v>1506</v>
      </c>
      <c r="AX166" s="68">
        <f t="shared" si="42"/>
        <v>1319</v>
      </c>
      <c r="AY166" s="68">
        <f t="shared" si="42"/>
        <v>1312</v>
      </c>
      <c r="AZ166" s="83">
        <f t="shared" si="42"/>
        <v>1404</v>
      </c>
      <c r="BA166" s="68">
        <f t="shared" si="42"/>
        <v>1231</v>
      </c>
      <c r="BB166" s="68">
        <f t="shared" si="42"/>
        <v>1360</v>
      </c>
      <c r="BC166" s="68">
        <f t="shared" si="42"/>
        <v>1453</v>
      </c>
      <c r="BD166" s="68">
        <f t="shared" si="42"/>
        <v>1409</v>
      </c>
      <c r="BE166" s="68">
        <f t="shared" si="42"/>
        <v>1333</v>
      </c>
      <c r="BF166" s="68">
        <f t="shared" si="42"/>
        <v>1468</v>
      </c>
      <c r="BG166" s="68">
        <f t="shared" si="42"/>
        <v>1513</v>
      </c>
      <c r="BH166" s="68">
        <f t="shared" si="42"/>
        <v>1469</v>
      </c>
      <c r="BI166" s="68">
        <f t="shared" si="42"/>
        <v>1605</v>
      </c>
      <c r="BJ166" s="68">
        <f t="shared" si="42"/>
        <v>1480</v>
      </c>
      <c r="BK166" s="68">
        <f t="shared" si="42"/>
        <v>1459</v>
      </c>
      <c r="BL166" s="69">
        <f t="shared" si="42"/>
        <v>17184</v>
      </c>
      <c r="BM166" s="68">
        <f t="shared" si="42"/>
        <v>1441</v>
      </c>
      <c r="BN166" s="68">
        <f t="shared" si="42"/>
        <v>1370</v>
      </c>
      <c r="BO166" s="68">
        <f t="shared" si="42"/>
        <v>1413</v>
      </c>
      <c r="BP166" s="68">
        <f t="shared" ref="BP166:CU166" si="43">SUM(BP167:BP210)-BP199</f>
        <v>1496</v>
      </c>
      <c r="BQ166" s="68">
        <f t="shared" si="43"/>
        <v>1559</v>
      </c>
      <c r="BR166" s="68">
        <f t="shared" si="43"/>
        <v>1442</v>
      </c>
      <c r="BS166" s="68">
        <f t="shared" si="43"/>
        <v>1569</v>
      </c>
      <c r="BT166" s="68">
        <f t="shared" si="43"/>
        <v>1631</v>
      </c>
      <c r="BU166" s="68">
        <f t="shared" si="43"/>
        <v>1660</v>
      </c>
      <c r="BV166" s="68">
        <f t="shared" si="43"/>
        <v>1710</v>
      </c>
      <c r="BW166" s="68">
        <f t="shared" si="43"/>
        <v>1399</v>
      </c>
      <c r="BX166" s="68">
        <f t="shared" si="43"/>
        <v>1975</v>
      </c>
      <c r="BY166" s="69">
        <f t="shared" si="43"/>
        <v>18665</v>
      </c>
      <c r="BZ166" s="83">
        <f t="shared" si="43"/>
        <v>1741</v>
      </c>
      <c r="CA166" s="68">
        <f t="shared" si="43"/>
        <v>1527</v>
      </c>
      <c r="CB166" s="68">
        <f t="shared" si="43"/>
        <v>1817</v>
      </c>
      <c r="CC166" s="68">
        <f t="shared" si="43"/>
        <v>1883</v>
      </c>
      <c r="CD166" s="68">
        <f t="shared" si="43"/>
        <v>1685</v>
      </c>
      <c r="CE166" s="68">
        <f t="shared" si="43"/>
        <v>1864</v>
      </c>
      <c r="CF166" s="68">
        <f t="shared" si="43"/>
        <v>2134</v>
      </c>
      <c r="CG166" s="68">
        <f t="shared" si="43"/>
        <v>2080</v>
      </c>
      <c r="CH166" s="68">
        <f t="shared" si="43"/>
        <v>2144</v>
      </c>
      <c r="CI166" s="68">
        <f t="shared" si="43"/>
        <v>2271</v>
      </c>
      <c r="CJ166" s="68">
        <f t="shared" si="43"/>
        <v>2080</v>
      </c>
      <c r="CK166" s="68">
        <f t="shared" si="43"/>
        <v>2347</v>
      </c>
      <c r="CL166" s="69">
        <f t="shared" si="43"/>
        <v>23573</v>
      </c>
      <c r="CM166" s="68">
        <f t="shared" si="43"/>
        <v>2023</v>
      </c>
      <c r="CN166" s="68">
        <f t="shared" si="43"/>
        <v>1980</v>
      </c>
      <c r="CO166" s="68">
        <f t="shared" si="43"/>
        <v>2279</v>
      </c>
      <c r="CP166" s="68">
        <f t="shared" si="43"/>
        <v>2288</v>
      </c>
      <c r="CQ166" s="68">
        <f t="shared" si="43"/>
        <v>2247</v>
      </c>
      <c r="CR166" s="68">
        <f t="shared" si="43"/>
        <v>2367</v>
      </c>
      <c r="CS166" s="68">
        <f t="shared" si="43"/>
        <v>2293</v>
      </c>
      <c r="CT166" s="68">
        <f t="shared" si="43"/>
        <v>2499</v>
      </c>
      <c r="CU166" s="68">
        <f t="shared" si="43"/>
        <v>2390</v>
      </c>
      <c r="CV166" s="68">
        <f t="shared" ref="CV166:EA166" si="44">SUM(CV167:CV210)-CV199</f>
        <v>2277</v>
      </c>
      <c r="CW166" s="68">
        <f t="shared" si="44"/>
        <v>2349</v>
      </c>
      <c r="CX166" s="68">
        <f t="shared" si="44"/>
        <v>2329</v>
      </c>
      <c r="CY166" s="264">
        <f t="shared" si="44"/>
        <v>27321</v>
      </c>
      <c r="CZ166" s="68">
        <f t="shared" si="44"/>
        <v>2174</v>
      </c>
      <c r="DA166" s="68">
        <f t="shared" si="44"/>
        <v>1970</v>
      </c>
      <c r="DB166" s="68">
        <f t="shared" si="44"/>
        <v>2464</v>
      </c>
      <c r="DC166" s="68">
        <f t="shared" si="44"/>
        <v>2219</v>
      </c>
      <c r="DD166" s="68">
        <f t="shared" si="44"/>
        <v>2601</v>
      </c>
      <c r="DE166" s="68">
        <f t="shared" si="44"/>
        <v>2476</v>
      </c>
      <c r="DF166" s="68">
        <f t="shared" si="44"/>
        <v>2693</v>
      </c>
      <c r="DG166" s="68">
        <f t="shared" si="44"/>
        <v>2465</v>
      </c>
      <c r="DH166" s="68">
        <f t="shared" si="44"/>
        <v>2306</v>
      </c>
      <c r="DI166" s="68">
        <f t="shared" si="44"/>
        <v>2393</v>
      </c>
      <c r="DJ166" s="68">
        <f t="shared" si="44"/>
        <v>2244</v>
      </c>
      <c r="DK166" s="68">
        <f t="shared" si="44"/>
        <v>2269</v>
      </c>
      <c r="DL166" s="264">
        <f t="shared" si="44"/>
        <v>28274</v>
      </c>
      <c r="DM166" s="68">
        <f t="shared" si="44"/>
        <v>2411</v>
      </c>
      <c r="DN166" s="68">
        <f t="shared" si="44"/>
        <v>2016</v>
      </c>
      <c r="DO166" s="68">
        <f t="shared" si="44"/>
        <v>2212</v>
      </c>
      <c r="DP166" s="68">
        <f t="shared" si="44"/>
        <v>2263</v>
      </c>
      <c r="DQ166" s="68">
        <f t="shared" si="44"/>
        <v>2303</v>
      </c>
      <c r="DR166" s="68">
        <f t="shared" si="44"/>
        <v>2177</v>
      </c>
      <c r="DS166" s="68">
        <f t="shared" si="44"/>
        <v>2377</v>
      </c>
      <c r="DT166" s="68">
        <f t="shared" si="44"/>
        <v>2406</v>
      </c>
      <c r="DU166" s="68">
        <f t="shared" si="44"/>
        <v>2157</v>
      </c>
      <c r="DV166" s="68">
        <f t="shared" si="44"/>
        <v>2525</v>
      </c>
      <c r="DW166" s="68">
        <f t="shared" si="44"/>
        <v>2256</v>
      </c>
      <c r="DX166" s="68">
        <f t="shared" si="44"/>
        <v>2208</v>
      </c>
      <c r="DY166" s="83">
        <f t="shared" si="44"/>
        <v>2369</v>
      </c>
      <c r="DZ166" s="68">
        <f t="shared" si="44"/>
        <v>2250</v>
      </c>
      <c r="EA166" s="68">
        <f t="shared" si="44"/>
        <v>0</v>
      </c>
      <c r="EB166" s="113"/>
      <c r="EC166" s="113"/>
      <c r="ED166" s="113"/>
      <c r="EE166" s="113"/>
      <c r="EF166" s="113"/>
      <c r="EG166" s="113"/>
      <c r="EH166" s="113"/>
      <c r="EI166" s="113"/>
      <c r="EJ166" s="113"/>
      <c r="EK166" s="113"/>
      <c r="EL166" s="113"/>
      <c r="EM166" s="113"/>
      <c r="EN166" s="113"/>
      <c r="EO166" s="113"/>
      <c r="EP166" s="113"/>
      <c r="EQ166" s="113"/>
      <c r="ER166" s="113"/>
      <c r="ES166" s="113"/>
      <c r="ET166" s="113"/>
      <c r="EU166" s="113"/>
      <c r="EV166" s="11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3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3"/>
      <c r="ME166" s="3"/>
      <c r="MF166" s="3"/>
      <c r="MG166" s="3"/>
      <c r="MH166" s="3"/>
      <c r="MI166" s="3"/>
      <c r="MJ166" s="3"/>
      <c r="MK166" s="3"/>
      <c r="ML166" s="3"/>
      <c r="MM166" s="3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  <c r="NF166" s="3"/>
      <c r="NG166" s="3"/>
      <c r="NH166" s="3"/>
      <c r="NI166" s="3"/>
      <c r="NJ166" s="3"/>
      <c r="NK166" s="3"/>
      <c r="NL166" s="3"/>
      <c r="NM166" s="3"/>
      <c r="NN166" s="3"/>
      <c r="NO166" s="3"/>
      <c r="NP166" s="3"/>
      <c r="NQ166" s="3"/>
      <c r="NR166" s="3"/>
      <c r="NS166" s="3"/>
      <c r="NT166" s="3"/>
      <c r="NU166" s="3"/>
      <c r="NV166" s="3"/>
      <c r="NW166" s="3"/>
      <c r="NX166" s="3"/>
      <c r="NY166" s="3"/>
      <c r="NZ166" s="3"/>
      <c r="OA166" s="3"/>
      <c r="OB166" s="3"/>
      <c r="OC166" s="3"/>
      <c r="OD166" s="3"/>
      <c r="OE166" s="3"/>
      <c r="OF166" s="3"/>
      <c r="OG166" s="3"/>
      <c r="OH166" s="3"/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3"/>
      <c r="OX166" s="3"/>
      <c r="OY166" s="3"/>
      <c r="OZ166" s="3"/>
      <c r="PA166" s="3"/>
      <c r="PB166" s="3"/>
      <c r="PC166" s="3"/>
      <c r="PD166" s="3"/>
      <c r="PE166" s="3"/>
      <c r="PF166" s="3"/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/>
      <c r="PX166" s="3"/>
      <c r="PY166" s="3"/>
      <c r="PZ166" s="3"/>
      <c r="QA166" s="3"/>
      <c r="QB166" s="3"/>
      <c r="QC166" s="3"/>
      <c r="QD166" s="3"/>
      <c r="QE166" s="3"/>
      <c r="QF166" s="3"/>
      <c r="QG166" s="3"/>
      <c r="QH166" s="3"/>
      <c r="QI166" s="3"/>
      <c r="QJ166" s="3"/>
      <c r="QK166" s="3"/>
      <c r="QL166" s="3"/>
      <c r="QM166" s="3"/>
      <c r="QN166" s="3"/>
      <c r="QO166" s="3"/>
      <c r="QP166" s="3"/>
      <c r="QQ166" s="3"/>
      <c r="QR166" s="3"/>
      <c r="QS166" s="3"/>
      <c r="QT166" s="3"/>
      <c r="QU166" s="3"/>
      <c r="QV166" s="3"/>
      <c r="QW166" s="3"/>
      <c r="QX166" s="3"/>
      <c r="QY166" s="3"/>
      <c r="QZ166" s="3"/>
      <c r="RA166" s="3"/>
      <c r="RB166" s="3"/>
      <c r="RC166" s="3"/>
      <c r="RD166" s="3"/>
      <c r="RE166" s="3"/>
      <c r="RF166" s="3"/>
      <c r="RG166" s="3"/>
      <c r="RH166" s="3"/>
      <c r="RI166" s="3"/>
      <c r="RJ166" s="3"/>
      <c r="RK166" s="3"/>
      <c r="RL166" s="3"/>
      <c r="RM166" s="3"/>
      <c r="RN166" s="3"/>
      <c r="RO166" s="3"/>
      <c r="RP166" s="3"/>
      <c r="RQ166" s="3"/>
      <c r="RR166" s="3"/>
      <c r="RS166" s="3"/>
      <c r="RT166" s="3"/>
      <c r="RU166" s="3"/>
      <c r="RV166" s="3"/>
      <c r="RW166" s="3"/>
      <c r="RX166" s="3"/>
      <c r="RY166" s="3"/>
      <c r="RZ166" s="3"/>
      <c r="SA166" s="3"/>
      <c r="SB166" s="3"/>
      <c r="SC166" s="3"/>
      <c r="SD166" s="3"/>
      <c r="SE166" s="3"/>
      <c r="SF166" s="3"/>
      <c r="SG166" s="3"/>
      <c r="SH166" s="3"/>
      <c r="SI166" s="3"/>
      <c r="SJ166" s="3"/>
      <c r="SK166" s="3"/>
      <c r="SL166" s="3"/>
      <c r="SM166" s="3"/>
      <c r="SN166" s="3"/>
      <c r="SO166" s="3"/>
      <c r="SP166" s="3"/>
      <c r="SQ166" s="3"/>
      <c r="SR166" s="3"/>
      <c r="SS166" s="3"/>
      <c r="ST166" s="3"/>
      <c r="SU166" s="3"/>
      <c r="SV166" s="3"/>
      <c r="SW166" s="3"/>
      <c r="SX166" s="3"/>
      <c r="SY166" s="3"/>
      <c r="SZ166" s="3"/>
      <c r="TA166" s="3"/>
      <c r="TB166" s="3"/>
      <c r="TC166" s="3"/>
      <c r="TD166" s="3"/>
      <c r="TE166" s="3"/>
      <c r="TF166" s="3"/>
      <c r="TG166" s="3"/>
      <c r="TH166" s="3"/>
      <c r="TI166" s="3"/>
      <c r="TJ166" s="3"/>
      <c r="TK166" s="3"/>
      <c r="TL166" s="3"/>
      <c r="TM166" s="3"/>
      <c r="TN166" s="3"/>
      <c r="TO166" s="3"/>
      <c r="TP166" s="3"/>
      <c r="TQ166" s="3"/>
      <c r="TR166" s="3"/>
      <c r="TS166" s="3"/>
      <c r="TT166" s="3"/>
      <c r="TU166" s="3"/>
      <c r="TV166" s="3"/>
      <c r="TW166" s="3"/>
      <c r="TX166" s="3"/>
      <c r="TY166" s="3"/>
      <c r="TZ166" s="3"/>
      <c r="UA166" s="3"/>
      <c r="UB166" s="3"/>
      <c r="UC166" s="3"/>
      <c r="UD166" s="3"/>
      <c r="UE166" s="3"/>
      <c r="UF166" s="3"/>
      <c r="UG166" s="3"/>
      <c r="UH166" s="3"/>
      <c r="UI166" s="3"/>
      <c r="UJ166" s="3"/>
      <c r="UK166" s="3"/>
      <c r="UL166" s="3"/>
      <c r="UM166" s="3"/>
      <c r="UN166" s="3"/>
      <c r="UO166" s="3"/>
      <c r="UP166" s="3"/>
      <c r="UQ166" s="3"/>
      <c r="UR166" s="3"/>
      <c r="US166" s="3"/>
      <c r="UT166" s="3"/>
      <c r="UU166" s="3"/>
      <c r="UV166" s="3"/>
      <c r="UW166" s="3"/>
      <c r="UX166" s="3"/>
      <c r="UY166" s="3"/>
      <c r="UZ166" s="3"/>
      <c r="VA166" s="3"/>
      <c r="VB166" s="3"/>
      <c r="VC166" s="3"/>
      <c r="VD166" s="3"/>
      <c r="VE166" s="3"/>
      <c r="VF166" s="3"/>
      <c r="VG166" s="3"/>
      <c r="VH166" s="3"/>
      <c r="VI166" s="3"/>
      <c r="VJ166" s="3"/>
      <c r="VK166" s="3"/>
      <c r="VL166" s="3"/>
      <c r="VM166" s="3"/>
      <c r="VN166" s="3"/>
      <c r="VO166" s="3"/>
      <c r="VP166" s="3"/>
      <c r="VQ166" s="3"/>
      <c r="VR166" s="3"/>
      <c r="VS166" s="3"/>
      <c r="VT166" s="3"/>
      <c r="VU166" s="3"/>
      <c r="VV166" s="3"/>
      <c r="VW166" s="3"/>
      <c r="VX166" s="3"/>
      <c r="VY166" s="3"/>
      <c r="VZ166" s="3"/>
      <c r="WA166" s="3"/>
      <c r="WB166" s="3"/>
      <c r="WC166" s="3"/>
      <c r="WD166" s="3"/>
      <c r="WE166" s="3"/>
      <c r="WF166" s="3"/>
      <c r="WG166" s="3"/>
      <c r="WH166" s="3"/>
      <c r="WI166" s="3"/>
      <c r="WJ166" s="3"/>
      <c r="WK166" s="3"/>
      <c r="WL166" s="3"/>
      <c r="WM166" s="3"/>
      <c r="WN166" s="3"/>
      <c r="WO166" s="3"/>
      <c r="WP166" s="3"/>
      <c r="WQ166" s="3"/>
      <c r="WR166" s="3"/>
      <c r="WS166" s="3"/>
      <c r="WT166" s="3"/>
      <c r="WU166" s="3"/>
      <c r="WV166" s="3"/>
      <c r="WW166" s="3"/>
      <c r="WX166" s="3"/>
      <c r="WY166" s="3"/>
      <c r="WZ166" s="3"/>
      <c r="XA166" s="3"/>
      <c r="XB166" s="3"/>
      <c r="XC166" s="3"/>
      <c r="XD166" s="3"/>
      <c r="XE166" s="3"/>
      <c r="XF166" s="3"/>
      <c r="XG166" s="3"/>
      <c r="XH166" s="3"/>
      <c r="XI166" s="3"/>
      <c r="XJ166" s="3"/>
      <c r="XK166" s="3"/>
      <c r="XL166" s="3"/>
      <c r="XM166" s="3"/>
      <c r="XN166" s="3"/>
      <c r="XO166" s="3"/>
      <c r="XP166" s="3"/>
      <c r="XQ166" s="3"/>
      <c r="XR166" s="3"/>
      <c r="XS166" s="3"/>
      <c r="XT166" s="3"/>
      <c r="XU166" s="3"/>
      <c r="XV166" s="3"/>
      <c r="XW166" s="3"/>
      <c r="XX166" s="3"/>
      <c r="XY166" s="3"/>
      <c r="XZ166" s="3"/>
      <c r="YA166" s="3"/>
      <c r="YB166" s="3"/>
      <c r="YC166" s="3"/>
      <c r="YD166" s="3"/>
      <c r="YE166" s="3"/>
      <c r="YF166" s="3"/>
      <c r="YG166" s="3"/>
      <c r="YH166" s="3"/>
      <c r="YI166" s="3"/>
      <c r="YJ166" s="3"/>
      <c r="YK166" s="3"/>
      <c r="YL166" s="3"/>
      <c r="YM166" s="3"/>
      <c r="YN166" s="3"/>
      <c r="YO166" s="3"/>
      <c r="YP166" s="3"/>
      <c r="YQ166" s="3"/>
      <c r="YR166" s="3"/>
      <c r="YS166" s="3"/>
      <c r="YT166" s="3"/>
      <c r="YU166" s="3"/>
      <c r="YV166" s="3"/>
      <c r="YW166" s="3"/>
      <c r="YX166" s="3"/>
      <c r="YY166" s="3"/>
      <c r="YZ166" s="3"/>
      <c r="ZA166" s="3"/>
      <c r="ZB166" s="3"/>
      <c r="ZC166" s="3"/>
      <c r="ZD166" s="3"/>
      <c r="ZE166" s="3"/>
      <c r="ZF166" s="3"/>
      <c r="ZG166" s="3"/>
      <c r="ZH166" s="3"/>
      <c r="ZI166" s="3"/>
      <c r="ZJ166" s="3"/>
      <c r="ZK166" s="3"/>
      <c r="ZL166" s="3"/>
      <c r="ZM166" s="3"/>
      <c r="ZN166" s="3"/>
      <c r="ZO166" s="3"/>
      <c r="ZP166" s="3"/>
      <c r="ZQ166" s="3"/>
      <c r="ZR166" s="3"/>
      <c r="ZS166" s="3"/>
      <c r="ZT166" s="3"/>
      <c r="ZU166" s="3"/>
      <c r="ZV166" s="3"/>
      <c r="ZW166" s="3"/>
      <c r="ZX166" s="3"/>
      <c r="ZY166" s="3"/>
      <c r="ZZ166" s="3"/>
      <c r="AAA166" s="3"/>
      <c r="AAB166" s="3"/>
      <c r="AAC166" s="3"/>
      <c r="AAD166" s="3"/>
      <c r="AAE166" s="3"/>
      <c r="AAF166" s="3"/>
      <c r="AAG166" s="3"/>
      <c r="AAH166" s="3"/>
      <c r="AAI166" s="3"/>
      <c r="AAJ166" s="3"/>
      <c r="AAK166" s="3"/>
      <c r="AAL166" s="3"/>
      <c r="AAM166" s="3"/>
      <c r="AAN166" s="3"/>
      <c r="AAO166" s="3"/>
      <c r="AAP166" s="3"/>
      <c r="AAQ166" s="3"/>
      <c r="AAR166" s="3"/>
      <c r="AAS166" s="3"/>
      <c r="AAT166" s="3"/>
      <c r="AAU166" s="3"/>
      <c r="AAV166" s="3"/>
      <c r="AAW166" s="3"/>
      <c r="AAX166" s="3"/>
      <c r="AAY166" s="3"/>
      <c r="AAZ166" s="3"/>
      <c r="ABA166" s="3"/>
      <c r="ABB166" s="3"/>
      <c r="ABC166" s="3"/>
      <c r="ABD166" s="3"/>
      <c r="ABE166" s="3"/>
      <c r="ABF166" s="3"/>
      <c r="ABG166" s="3"/>
      <c r="ABH166" s="3"/>
      <c r="ABI166" s="3"/>
      <c r="ABJ166" s="3"/>
      <c r="ABK166" s="3"/>
      <c r="ABL166" s="3"/>
      <c r="ABM166" s="3"/>
      <c r="ABN166" s="3"/>
      <c r="ABO166" s="3"/>
      <c r="ABP166" s="3"/>
      <c r="ABQ166" s="3"/>
      <c r="ABR166" s="3"/>
      <c r="ABS166" s="3"/>
      <c r="ABT166" s="3"/>
      <c r="ABU166" s="3"/>
      <c r="ABV166" s="3"/>
      <c r="ABW166" s="3"/>
      <c r="ABX166" s="3"/>
      <c r="ABY166" s="3"/>
      <c r="ABZ166" s="3"/>
      <c r="ACA166" s="3"/>
      <c r="ACB166" s="3"/>
      <c r="ACC166" s="3"/>
      <c r="ACD166" s="3"/>
      <c r="ACE166" s="3"/>
      <c r="ACF166" s="3"/>
      <c r="ACG166" s="3"/>
      <c r="ACH166" s="3"/>
      <c r="ACI166" s="3"/>
      <c r="ACJ166" s="3"/>
      <c r="ACK166" s="3"/>
      <c r="ACL166" s="3"/>
      <c r="ACM166" s="3"/>
      <c r="ACN166" s="3"/>
      <c r="ACO166" s="3"/>
      <c r="ACP166" s="3"/>
      <c r="ACQ166" s="3"/>
      <c r="ACR166" s="3"/>
      <c r="ACS166" s="3"/>
      <c r="ACT166" s="3"/>
      <c r="ACU166" s="3"/>
      <c r="ACV166" s="3"/>
      <c r="ACW166" s="3"/>
      <c r="ACX166" s="3"/>
      <c r="ACY166" s="3"/>
      <c r="ACZ166" s="3"/>
      <c r="ADA166" s="3"/>
      <c r="ADB166" s="3"/>
      <c r="ADC166" s="3"/>
      <c r="ADD166" s="3"/>
      <c r="ADE166" s="3"/>
      <c r="ADF166" s="3"/>
      <c r="ADG166" s="3"/>
      <c r="ADH166" s="3"/>
      <c r="ADI166" s="3"/>
      <c r="ADJ166" s="3"/>
      <c r="ADK166" s="3"/>
      <c r="ADL166" s="3"/>
      <c r="ADM166" s="3"/>
      <c r="ADN166" s="3"/>
      <c r="ADO166" s="3"/>
      <c r="ADP166" s="3"/>
      <c r="ADQ166" s="3"/>
      <c r="ADR166" s="3"/>
      <c r="ADS166" s="3"/>
      <c r="ADT166" s="3"/>
      <c r="ADU166" s="3"/>
      <c r="ADV166" s="3"/>
      <c r="ADW166" s="3"/>
      <c r="ADX166" s="3"/>
      <c r="ADY166" s="3"/>
      <c r="ADZ166" s="3"/>
      <c r="AEA166" s="3"/>
      <c r="AEB166" s="3"/>
      <c r="AEC166" s="3"/>
      <c r="AED166" s="3"/>
      <c r="AEE166" s="3"/>
      <c r="AEF166" s="3"/>
      <c r="AEG166" s="3"/>
      <c r="AEH166" s="3"/>
      <c r="AEI166" s="3"/>
      <c r="AEJ166" s="3"/>
      <c r="AEK166" s="3"/>
      <c r="AEL166" s="3"/>
      <c r="AEM166" s="3"/>
      <c r="AEN166" s="3"/>
      <c r="AEO166" s="3"/>
      <c r="AEP166" s="3"/>
      <c r="AEQ166" s="3"/>
      <c r="AER166" s="3"/>
      <c r="AES166" s="3"/>
      <c r="AET166" s="3"/>
      <c r="AEU166" s="3"/>
      <c r="AEV166" s="3"/>
      <c r="AEW166" s="3"/>
      <c r="AEX166" s="3"/>
      <c r="AEY166" s="3"/>
      <c r="AEZ166" s="3"/>
      <c r="AFA166" s="3"/>
      <c r="AFB166" s="3"/>
      <c r="AFC166" s="3"/>
      <c r="AFD166" s="3"/>
      <c r="AFE166" s="3"/>
      <c r="AFF166" s="3"/>
      <c r="AFG166" s="3"/>
      <c r="AFH166" s="3"/>
      <c r="AFI166" s="3"/>
      <c r="AFJ166" s="3"/>
      <c r="AFK166" s="3"/>
      <c r="AFL166" s="3"/>
      <c r="AFM166" s="3"/>
      <c r="AFN166" s="3"/>
      <c r="AFO166" s="3"/>
      <c r="AFP166" s="3"/>
      <c r="AFQ166" s="3"/>
      <c r="AFR166" s="3"/>
      <c r="AFS166" s="3"/>
      <c r="AFT166" s="3"/>
      <c r="AFU166" s="3"/>
      <c r="AFV166" s="3"/>
      <c r="AFW166" s="3"/>
      <c r="AFX166" s="3"/>
      <c r="AFY166" s="3"/>
      <c r="AFZ166" s="3"/>
      <c r="AGA166" s="3"/>
      <c r="AGB166" s="3"/>
      <c r="AGC166" s="3"/>
      <c r="AGD166" s="3"/>
      <c r="AGE166" s="3"/>
      <c r="AGF166" s="3"/>
      <c r="AGG166" s="3"/>
      <c r="AGH166" s="3"/>
      <c r="AGI166" s="3"/>
      <c r="AGJ166" s="3"/>
      <c r="AGK166" s="3"/>
      <c r="AGL166" s="3"/>
      <c r="AGM166" s="3"/>
      <c r="AGN166" s="3"/>
      <c r="AGO166" s="3"/>
      <c r="AGP166" s="3"/>
      <c r="AGQ166" s="3"/>
      <c r="AGR166" s="3"/>
      <c r="AGS166" s="3"/>
      <c r="AGT166" s="3"/>
      <c r="AGU166" s="3"/>
      <c r="AGV166" s="3"/>
      <c r="AGW166" s="3"/>
      <c r="AGX166" s="3"/>
      <c r="AGY166" s="3"/>
      <c r="AGZ166" s="3"/>
      <c r="AHA166" s="3"/>
      <c r="AHB166" s="3"/>
      <c r="AHC166" s="3"/>
      <c r="AHD166" s="3"/>
      <c r="AHE166" s="3"/>
      <c r="AHF166" s="3"/>
      <c r="AHG166" s="3"/>
      <c r="AHH166" s="3"/>
      <c r="AHI166" s="3"/>
      <c r="AHJ166" s="3"/>
      <c r="AHK166" s="3"/>
      <c r="AHL166" s="3"/>
      <c r="AHM166" s="3"/>
      <c r="AHN166" s="3"/>
      <c r="AHO166" s="3"/>
      <c r="AHP166" s="3"/>
      <c r="AHQ166" s="3"/>
      <c r="AHR166" s="3"/>
      <c r="AHS166" s="3"/>
      <c r="AHT166" s="3"/>
      <c r="AHU166" s="3"/>
      <c r="AHV166" s="3"/>
      <c r="AHW166" s="3"/>
      <c r="AHX166" s="3"/>
      <c r="AHY166" s="3"/>
      <c r="AHZ166" s="3"/>
      <c r="AIA166" s="3"/>
      <c r="AIB166" s="3"/>
      <c r="AIC166" s="3"/>
      <c r="AID166" s="3"/>
      <c r="AIE166" s="3"/>
      <c r="AIF166" s="3"/>
      <c r="AIG166" s="3"/>
      <c r="AIH166" s="3"/>
      <c r="AII166" s="3"/>
      <c r="AIJ166" s="3"/>
      <c r="AIK166" s="3"/>
      <c r="AIL166" s="3"/>
      <c r="AIM166" s="3"/>
      <c r="AIN166" s="3"/>
      <c r="AIO166" s="3"/>
      <c r="AIP166" s="3"/>
      <c r="AIQ166" s="3"/>
      <c r="AIR166" s="3"/>
      <c r="AIS166" s="3"/>
      <c r="AIT166" s="3"/>
      <c r="AIU166" s="3"/>
      <c r="AIV166" s="3"/>
      <c r="AIW166" s="3"/>
      <c r="AIX166" s="3"/>
      <c r="AIY166" s="3"/>
      <c r="AIZ166" s="3"/>
      <c r="AJA166" s="3"/>
      <c r="AJB166" s="3"/>
      <c r="AJC166" s="3"/>
      <c r="AJD166" s="3"/>
      <c r="AJE166" s="3"/>
      <c r="AJF166" s="3"/>
      <c r="AJG166" s="3"/>
      <c r="AJH166" s="3"/>
      <c r="AJI166" s="3"/>
      <c r="AJJ166" s="3"/>
      <c r="AJK166" s="3"/>
      <c r="AJL166" s="3"/>
      <c r="AJM166" s="3"/>
      <c r="AJN166" s="3"/>
      <c r="AJO166" s="3"/>
      <c r="AJP166" s="3"/>
      <c r="AJQ166" s="3"/>
      <c r="AJR166" s="3"/>
      <c r="AJS166" s="3"/>
      <c r="AJT166" s="3"/>
      <c r="AJU166" s="3"/>
      <c r="AJV166" s="3"/>
      <c r="AJW166" s="3"/>
      <c r="AJX166" s="3"/>
      <c r="AJY166" s="3"/>
      <c r="AJZ166" s="3"/>
      <c r="AKA166" s="3"/>
      <c r="AKB166" s="3"/>
      <c r="AKC166" s="3"/>
      <c r="AKD166" s="3"/>
      <c r="AKE166" s="3"/>
      <c r="AKF166" s="3"/>
      <c r="AKG166" s="3"/>
      <c r="AKH166" s="3"/>
      <c r="AKI166" s="3"/>
      <c r="AKJ166" s="3"/>
      <c r="AKK166" s="3"/>
      <c r="AKL166" s="3"/>
      <c r="AKM166" s="3"/>
      <c r="AKN166" s="3"/>
      <c r="AKO166" s="3"/>
      <c r="AKP166" s="3"/>
      <c r="AKQ166" s="3"/>
      <c r="AKR166" s="3"/>
      <c r="AKS166" s="3"/>
      <c r="AKT166" s="3"/>
      <c r="AKU166" s="3"/>
      <c r="AKV166" s="3"/>
      <c r="AKW166" s="3"/>
      <c r="AKX166" s="3"/>
      <c r="AKY166" s="3"/>
      <c r="AKZ166" s="3"/>
      <c r="ALA166" s="3"/>
      <c r="ALB166" s="3"/>
      <c r="ALC166" s="3"/>
      <c r="ALD166" s="3"/>
      <c r="ALE166" s="3"/>
      <c r="ALF166" s="3"/>
      <c r="ALG166" s="3"/>
      <c r="ALH166" s="3"/>
      <c r="ALI166" s="3"/>
      <c r="ALJ166" s="3"/>
      <c r="ALK166" s="3"/>
      <c r="ALL166" s="3"/>
      <c r="ALM166" s="3"/>
      <c r="ALN166" s="3"/>
      <c r="ALO166" s="3"/>
      <c r="ALP166" s="3"/>
      <c r="ALQ166" s="3"/>
      <c r="ALR166" s="3"/>
      <c r="ALS166" s="3"/>
      <c r="ALT166" s="3"/>
      <c r="ALU166" s="3"/>
      <c r="ALV166" s="3"/>
      <c r="ALW166" s="3"/>
      <c r="ALX166" s="3"/>
      <c r="ALY166" s="3"/>
      <c r="ALZ166" s="3"/>
      <c r="AMA166" s="3"/>
      <c r="AMB166" s="3"/>
      <c r="AMC166" s="3"/>
      <c r="AMD166" s="3"/>
      <c r="AME166" s="3"/>
      <c r="AMF166" s="3"/>
      <c r="AMG166" s="3"/>
      <c r="AMH166" s="3"/>
      <c r="AMI166" s="3"/>
      <c r="AMJ166" s="3"/>
      <c r="AMK166" s="3"/>
      <c r="AML166" s="3"/>
      <c r="AMM166" s="3"/>
      <c r="AMN166" s="3"/>
      <c r="AMO166" s="3"/>
      <c r="AMP166" s="3"/>
      <c r="AMQ166" s="3"/>
      <c r="AMR166" s="3"/>
      <c r="AMS166" s="3"/>
      <c r="AMT166" s="3"/>
      <c r="AMU166" s="3"/>
      <c r="AMV166" s="3"/>
      <c r="AMW166" s="3"/>
      <c r="AMX166" s="3"/>
      <c r="AMY166" s="3"/>
      <c r="AMZ166" s="3"/>
      <c r="ANA166" s="3"/>
      <c r="ANB166" s="3"/>
      <c r="ANC166" s="3"/>
      <c r="AND166" s="3"/>
      <c r="ANE166" s="3"/>
      <c r="ANF166" s="3"/>
      <c r="ANG166" s="3"/>
      <c r="ANH166" s="3"/>
      <c r="ANI166" s="3"/>
      <c r="ANJ166" s="3"/>
      <c r="ANK166" s="3"/>
      <c r="ANL166" s="3"/>
      <c r="ANM166" s="3"/>
      <c r="ANN166" s="3"/>
      <c r="ANO166" s="3"/>
      <c r="ANP166" s="3"/>
      <c r="ANQ166" s="3"/>
      <c r="ANR166" s="3"/>
      <c r="ANS166" s="3"/>
      <c r="ANT166" s="3"/>
      <c r="ANU166" s="3"/>
      <c r="ANV166" s="3"/>
      <c r="ANW166" s="3"/>
      <c r="ANX166" s="3"/>
      <c r="ANY166" s="3"/>
      <c r="ANZ166" s="3"/>
      <c r="AOA166" s="3"/>
      <c r="AOB166" s="3"/>
      <c r="AOC166" s="3"/>
      <c r="AOD166" s="3"/>
      <c r="AOE166" s="3"/>
      <c r="AOF166" s="3"/>
      <c r="AOG166" s="3"/>
      <c r="AOH166" s="3"/>
      <c r="AOI166" s="3"/>
      <c r="AOJ166" s="3"/>
      <c r="AOK166" s="3"/>
      <c r="AOL166" s="3"/>
      <c r="AOM166" s="3"/>
      <c r="AON166" s="3"/>
      <c r="AOO166" s="3"/>
      <c r="AOP166" s="3"/>
      <c r="AOQ166" s="3"/>
      <c r="AOR166" s="3"/>
      <c r="AOS166" s="3"/>
      <c r="AOT166" s="3"/>
      <c r="AOU166" s="3"/>
      <c r="AOV166" s="3"/>
      <c r="AOW166" s="3"/>
      <c r="AOX166" s="3"/>
      <c r="AOY166" s="3"/>
      <c r="AOZ166" s="3"/>
      <c r="APA166" s="3"/>
      <c r="APB166" s="3"/>
      <c r="APC166" s="3"/>
      <c r="APD166" s="3"/>
      <c r="APE166" s="3"/>
      <c r="APF166" s="3"/>
      <c r="APG166" s="3"/>
      <c r="APH166" s="3"/>
      <c r="API166" s="3"/>
      <c r="APJ166" s="3"/>
      <c r="APK166" s="3"/>
      <c r="APL166" s="3"/>
      <c r="APM166" s="3"/>
      <c r="APN166" s="3"/>
      <c r="APO166" s="3"/>
      <c r="APP166" s="3"/>
      <c r="APQ166" s="3"/>
      <c r="APR166" s="3"/>
      <c r="APS166" s="3"/>
      <c r="APT166" s="3"/>
      <c r="APU166" s="3"/>
      <c r="APV166" s="3"/>
      <c r="APW166" s="3"/>
      <c r="APX166" s="3"/>
      <c r="APY166" s="3"/>
      <c r="APZ166" s="3"/>
      <c r="AQA166" s="3"/>
      <c r="AQB166" s="3"/>
      <c r="AQC166" s="3"/>
      <c r="AQD166" s="3"/>
      <c r="AQE166" s="3"/>
      <c r="AQF166" s="3"/>
      <c r="AQG166" s="3"/>
      <c r="AQH166" s="3"/>
      <c r="AQI166" s="3"/>
      <c r="AQJ166" s="3"/>
      <c r="AQK166" s="3"/>
      <c r="AQL166" s="3"/>
      <c r="AQM166" s="3"/>
      <c r="AQN166" s="3"/>
      <c r="AQO166" s="3"/>
      <c r="AQP166" s="3"/>
      <c r="AQQ166" s="3"/>
      <c r="AQR166" s="3"/>
      <c r="AQS166" s="3"/>
      <c r="AQT166" s="3"/>
      <c r="AQU166" s="3"/>
      <c r="AQV166" s="3"/>
      <c r="AQW166" s="3"/>
      <c r="AQX166" s="3"/>
      <c r="AQY166" s="3"/>
      <c r="AQZ166" s="3"/>
      <c r="ARA166" s="3"/>
      <c r="ARB166" s="3"/>
      <c r="ARC166" s="3"/>
      <c r="ARD166" s="3"/>
      <c r="ARE166" s="3"/>
      <c r="ARF166" s="3"/>
      <c r="ARG166" s="3"/>
      <c r="ARH166" s="3"/>
      <c r="ARI166" s="3"/>
      <c r="ARJ166" s="3"/>
      <c r="ARK166" s="3"/>
      <c r="ARL166" s="3"/>
      <c r="ARM166" s="3"/>
      <c r="ARN166" s="3"/>
      <c r="ARO166" s="3"/>
      <c r="ARP166" s="3"/>
      <c r="ARQ166" s="3"/>
      <c r="ARR166" s="3"/>
      <c r="ARS166" s="3"/>
      <c r="ART166" s="3"/>
      <c r="ARU166" s="3"/>
      <c r="ARV166" s="3"/>
      <c r="ARW166" s="3"/>
      <c r="ARX166" s="3"/>
      <c r="ARY166" s="3"/>
      <c r="ARZ166" s="3"/>
      <c r="ASA166" s="3"/>
      <c r="ASB166" s="3"/>
      <c r="ASC166" s="3"/>
      <c r="ASD166" s="3"/>
      <c r="ASE166" s="3"/>
      <c r="ASF166" s="3"/>
      <c r="ASG166" s="3"/>
      <c r="ASH166" s="3"/>
      <c r="ASI166" s="3"/>
      <c r="ASJ166" s="3"/>
      <c r="ASK166" s="3"/>
      <c r="ASL166" s="3"/>
      <c r="ASM166" s="3"/>
      <c r="ASN166" s="3"/>
      <c r="ASO166" s="3"/>
      <c r="ASP166" s="3"/>
      <c r="ASQ166" s="3"/>
      <c r="ASR166" s="3"/>
      <c r="ASS166" s="3"/>
      <c r="AST166" s="3"/>
      <c r="ASU166" s="3"/>
      <c r="ASV166" s="3"/>
      <c r="ASW166" s="3"/>
      <c r="ASX166" s="3"/>
      <c r="ASY166" s="3"/>
      <c r="ASZ166" s="3"/>
      <c r="ATA166" s="3"/>
      <c r="ATB166" s="3"/>
      <c r="ATC166" s="3"/>
      <c r="ATD166" s="3"/>
      <c r="ATE166" s="3"/>
      <c r="ATF166" s="3"/>
      <c r="ATG166" s="3"/>
      <c r="ATH166" s="3"/>
      <c r="ATI166" s="3"/>
      <c r="ATJ166" s="3"/>
      <c r="ATK166" s="3"/>
      <c r="ATL166" s="3"/>
      <c r="ATM166" s="3"/>
      <c r="ATN166" s="3"/>
      <c r="ATO166" s="3"/>
      <c r="ATP166" s="3"/>
      <c r="ATQ166" s="3"/>
      <c r="ATR166" s="3"/>
      <c r="ATS166" s="3"/>
      <c r="ATT166" s="3"/>
      <c r="ATU166" s="3"/>
      <c r="ATV166" s="3"/>
      <c r="ATW166" s="3"/>
      <c r="ATX166" s="3"/>
      <c r="ATY166" s="3"/>
      <c r="ATZ166" s="3"/>
      <c r="AUA166" s="3"/>
      <c r="AUB166" s="3"/>
      <c r="AUC166" s="3"/>
      <c r="AUD166" s="3"/>
      <c r="AUE166" s="3"/>
      <c r="AUF166" s="3"/>
      <c r="AUG166" s="3"/>
      <c r="AUH166" s="3"/>
      <c r="AUI166" s="3"/>
      <c r="AUJ166" s="3"/>
      <c r="AUK166" s="3"/>
      <c r="AUL166" s="3"/>
      <c r="AUM166" s="3"/>
      <c r="AUN166" s="3"/>
      <c r="AUO166" s="3"/>
      <c r="AUP166" s="3"/>
      <c r="AUQ166" s="3"/>
      <c r="AUR166" s="3"/>
      <c r="AUS166" s="3"/>
      <c r="AUT166" s="3"/>
      <c r="AUU166" s="3"/>
      <c r="AUV166" s="3"/>
      <c r="AUW166" s="3"/>
      <c r="AUX166" s="3"/>
      <c r="AUY166" s="3"/>
      <c r="AUZ166" s="3"/>
      <c r="AVA166" s="3"/>
      <c r="AVB166" s="3"/>
      <c r="AVC166" s="3"/>
      <c r="AVD166" s="3"/>
      <c r="AVE166" s="3"/>
      <c r="AVF166" s="3"/>
      <c r="AVG166" s="3"/>
      <c r="AVH166" s="3"/>
      <c r="AVI166" s="3"/>
      <c r="AVJ166" s="3"/>
      <c r="AVK166" s="3"/>
      <c r="AVL166" s="3"/>
      <c r="AVM166" s="3"/>
      <c r="AVN166" s="3"/>
      <c r="AVO166" s="3"/>
      <c r="AVP166" s="3"/>
      <c r="AVQ166" s="3"/>
      <c r="AVR166" s="3"/>
      <c r="AVS166" s="3"/>
      <c r="AVT166" s="3"/>
      <c r="AVU166" s="3"/>
      <c r="AVV166" s="3"/>
      <c r="AVW166" s="3"/>
      <c r="AVX166" s="3"/>
      <c r="AVY166" s="3"/>
      <c r="AVZ166" s="3"/>
      <c r="AWA166" s="3"/>
      <c r="AWB166" s="3"/>
      <c r="AWC166" s="3"/>
      <c r="AWD166" s="3"/>
      <c r="AWE166" s="3"/>
      <c r="AWF166" s="3"/>
      <c r="AWG166" s="3"/>
      <c r="AWH166" s="3"/>
      <c r="AWI166" s="3"/>
      <c r="AWJ166" s="3"/>
      <c r="AWK166" s="3"/>
      <c r="AWL166" s="3"/>
      <c r="AWM166" s="3"/>
      <c r="AWN166" s="3"/>
      <c r="AWO166" s="3"/>
      <c r="AWP166" s="3"/>
      <c r="AWQ166" s="3"/>
      <c r="AWR166" s="3"/>
      <c r="AWS166" s="3"/>
      <c r="AWT166" s="3"/>
      <c r="AWU166" s="3"/>
      <c r="AWV166" s="3"/>
      <c r="AWW166" s="3"/>
      <c r="AWX166" s="3"/>
      <c r="AWY166" s="3"/>
      <c r="AWZ166" s="3"/>
      <c r="AXA166" s="3"/>
      <c r="AXB166" s="3"/>
      <c r="AXC166" s="3"/>
      <c r="AXD166" s="3"/>
      <c r="AXE166" s="3"/>
      <c r="AXF166" s="3"/>
      <c r="AXG166" s="3"/>
      <c r="AXH166" s="3"/>
      <c r="AXI166" s="3"/>
      <c r="AXJ166" s="3"/>
      <c r="AXK166" s="3"/>
      <c r="AXL166" s="3"/>
      <c r="AXM166" s="3"/>
      <c r="AXN166" s="3"/>
      <c r="AXO166" s="3"/>
      <c r="AXP166" s="3"/>
      <c r="AXQ166" s="3"/>
      <c r="AXR166" s="3"/>
      <c r="AXS166" s="3"/>
      <c r="AXT166" s="3"/>
      <c r="AXU166" s="3"/>
      <c r="AXV166" s="3"/>
      <c r="AXW166" s="3"/>
      <c r="AXX166" s="3"/>
      <c r="AXY166" s="3"/>
      <c r="AXZ166" s="3"/>
      <c r="AYA166" s="3"/>
      <c r="AYB166" s="3"/>
      <c r="AYC166" s="3"/>
      <c r="AYD166" s="3"/>
      <c r="AYE166" s="3"/>
      <c r="AYF166" s="3"/>
      <c r="AYG166" s="3"/>
      <c r="AYH166" s="3"/>
      <c r="AYI166" s="3"/>
      <c r="AYJ166" s="3"/>
      <c r="AYK166" s="3"/>
      <c r="AYL166" s="3"/>
      <c r="AYM166" s="3"/>
      <c r="AYN166" s="3"/>
      <c r="AYO166" s="3"/>
      <c r="AYP166" s="3"/>
      <c r="AYQ166" s="3"/>
      <c r="AYR166" s="3"/>
      <c r="AYS166" s="3"/>
      <c r="AYT166" s="3"/>
      <c r="AYU166" s="3"/>
      <c r="AYV166" s="3"/>
      <c r="AYW166" s="3"/>
      <c r="AYX166" s="3"/>
      <c r="AYY166" s="3"/>
      <c r="AYZ166" s="3"/>
      <c r="AZA166" s="3"/>
      <c r="AZB166" s="3"/>
      <c r="AZC166" s="3"/>
      <c r="AZD166" s="3"/>
      <c r="AZE166" s="3"/>
      <c r="AZF166" s="3"/>
      <c r="AZG166" s="3"/>
      <c r="AZH166" s="3"/>
      <c r="AZI166" s="3"/>
      <c r="AZJ166" s="3"/>
      <c r="AZK166" s="3"/>
      <c r="AZL166" s="3"/>
      <c r="AZM166" s="3"/>
      <c r="AZN166" s="3"/>
      <c r="AZO166" s="3"/>
      <c r="AZP166" s="3"/>
      <c r="AZQ166" s="3"/>
      <c r="AZR166" s="3"/>
      <c r="AZS166" s="3"/>
      <c r="AZT166" s="3"/>
      <c r="AZU166" s="3"/>
      <c r="AZV166" s="3"/>
      <c r="AZW166" s="3"/>
      <c r="AZX166" s="3"/>
      <c r="AZY166" s="3"/>
      <c r="AZZ166" s="3"/>
      <c r="BAA166" s="3"/>
      <c r="BAB166" s="3"/>
      <c r="BAC166" s="3"/>
      <c r="BAD166" s="3"/>
      <c r="BAE166" s="3"/>
      <c r="BAF166" s="3"/>
      <c r="BAG166" s="3"/>
      <c r="BAH166" s="3"/>
      <c r="BAI166" s="3"/>
      <c r="BAJ166" s="3"/>
      <c r="BAK166" s="3"/>
      <c r="BAL166" s="3"/>
      <c r="BAM166" s="3"/>
      <c r="BAN166" s="3"/>
      <c r="BAO166" s="3"/>
      <c r="BAP166" s="3"/>
      <c r="BAQ166" s="3"/>
      <c r="BAR166" s="3"/>
      <c r="BAS166" s="3"/>
      <c r="BAT166" s="3"/>
      <c r="BAU166" s="3"/>
      <c r="BAV166" s="3"/>
      <c r="BAW166" s="3"/>
      <c r="BAX166" s="3"/>
      <c r="BAY166" s="3"/>
      <c r="BAZ166" s="3"/>
      <c r="BBA166" s="3"/>
      <c r="BBB166" s="3"/>
      <c r="BBC166" s="3"/>
      <c r="BBD166" s="3"/>
      <c r="BBE166" s="3"/>
      <c r="BBF166" s="3"/>
      <c r="BBG166" s="3"/>
      <c r="BBH166" s="3"/>
      <c r="BBI166" s="3"/>
      <c r="BBJ166" s="3"/>
      <c r="BBK166" s="3"/>
      <c r="BBL166" s="3"/>
      <c r="BBM166" s="3"/>
      <c r="BBN166" s="3"/>
      <c r="BBO166" s="3"/>
      <c r="BBP166" s="3"/>
      <c r="BBQ166" s="3"/>
      <c r="BBR166" s="3"/>
      <c r="BBS166" s="3"/>
      <c r="BBT166" s="3"/>
      <c r="BBU166" s="3"/>
      <c r="BBV166" s="3"/>
      <c r="BBW166" s="3"/>
      <c r="BBX166" s="3"/>
      <c r="BBY166" s="3"/>
      <c r="BBZ166" s="3"/>
      <c r="BCA166" s="3"/>
      <c r="BCB166" s="3"/>
      <c r="BCC166" s="3"/>
      <c r="BCD166" s="3"/>
      <c r="BCE166" s="3"/>
      <c r="BCF166" s="3"/>
      <c r="BCG166" s="3"/>
      <c r="BCH166" s="3"/>
      <c r="BCI166" s="3"/>
      <c r="BCJ166" s="3"/>
      <c r="BCK166" s="3"/>
      <c r="BCL166" s="3"/>
      <c r="BCM166" s="3"/>
      <c r="BCN166" s="3"/>
      <c r="BCO166" s="3"/>
      <c r="BCP166" s="3"/>
      <c r="BCQ166" s="3"/>
      <c r="BCR166" s="3"/>
      <c r="BCS166" s="3"/>
      <c r="BCT166" s="3"/>
      <c r="BCU166" s="3"/>
      <c r="BCV166" s="3"/>
      <c r="BCW166" s="3"/>
      <c r="BCX166" s="3"/>
      <c r="BCY166" s="3"/>
      <c r="BCZ166" s="3"/>
      <c r="BDA166" s="3"/>
      <c r="BDB166" s="3"/>
      <c r="BDC166" s="3"/>
      <c r="BDD166" s="3"/>
      <c r="BDE166" s="3"/>
      <c r="BDF166" s="3"/>
      <c r="BDG166" s="3"/>
      <c r="BDH166" s="3"/>
      <c r="BDI166" s="3"/>
      <c r="BDJ166" s="3"/>
      <c r="BDK166" s="3"/>
      <c r="BDL166" s="3"/>
      <c r="BDM166" s="3"/>
      <c r="BDN166" s="3"/>
      <c r="BDO166" s="3"/>
      <c r="BDP166" s="3"/>
      <c r="BDQ166" s="3"/>
      <c r="BDR166" s="3"/>
      <c r="BDS166" s="3"/>
      <c r="BDT166" s="3"/>
      <c r="BDU166" s="3"/>
      <c r="BDV166" s="3"/>
      <c r="BDW166" s="3"/>
      <c r="BDX166" s="3"/>
      <c r="BDY166" s="3"/>
      <c r="BDZ166" s="3"/>
      <c r="BEA166" s="3"/>
      <c r="BEB166" s="3"/>
      <c r="BEC166" s="3"/>
      <c r="BED166" s="3"/>
      <c r="BEE166" s="3"/>
      <c r="BEF166" s="3"/>
      <c r="BEG166" s="3"/>
      <c r="BEH166" s="3"/>
      <c r="BEI166" s="3"/>
      <c r="BEJ166" s="3"/>
      <c r="BEK166" s="3"/>
      <c r="BEL166" s="3"/>
      <c r="BEM166" s="3"/>
      <c r="BEN166" s="3"/>
      <c r="BEO166" s="3"/>
      <c r="BEP166" s="3"/>
      <c r="BEQ166" s="3"/>
      <c r="BER166" s="3"/>
      <c r="BES166" s="3"/>
      <c r="BET166" s="3"/>
      <c r="BEU166" s="3"/>
      <c r="BEV166" s="3"/>
      <c r="BEW166" s="3"/>
      <c r="BEX166" s="3"/>
      <c r="BEY166" s="3"/>
      <c r="BEZ166" s="3"/>
      <c r="BFA166" s="3"/>
      <c r="BFB166" s="3"/>
      <c r="BFC166" s="3"/>
      <c r="BFD166" s="3"/>
      <c r="BFE166" s="3"/>
      <c r="BFF166" s="3"/>
      <c r="BFG166" s="3"/>
      <c r="BFH166" s="3"/>
      <c r="BFI166" s="3"/>
      <c r="BFJ166" s="3"/>
      <c r="BFK166" s="3"/>
      <c r="BFL166" s="3"/>
      <c r="BFM166" s="3"/>
      <c r="BFN166" s="3"/>
      <c r="BFO166" s="3"/>
      <c r="BFP166" s="3"/>
      <c r="BFQ166" s="3"/>
      <c r="BFR166" s="3"/>
      <c r="BFS166" s="3"/>
      <c r="BFT166" s="3"/>
      <c r="BFU166" s="3"/>
      <c r="BFV166" s="3"/>
      <c r="BFW166" s="3"/>
      <c r="BFX166" s="3"/>
      <c r="BFY166" s="3"/>
      <c r="BFZ166" s="3"/>
      <c r="BGA166" s="3"/>
      <c r="BGB166" s="3"/>
      <c r="BGC166" s="3"/>
      <c r="BGD166" s="3"/>
      <c r="BGE166" s="3"/>
      <c r="BGF166" s="3"/>
      <c r="BGG166" s="3"/>
      <c r="BGH166" s="3"/>
      <c r="BGI166" s="3"/>
      <c r="BGJ166" s="3"/>
      <c r="BGK166" s="3"/>
      <c r="BGL166" s="3"/>
      <c r="BGM166" s="3"/>
      <c r="BGN166" s="3"/>
      <c r="BGO166" s="3"/>
      <c r="BGP166" s="3"/>
      <c r="BGQ166" s="3"/>
      <c r="BGR166" s="3"/>
      <c r="BGS166" s="3"/>
      <c r="BGT166" s="3"/>
      <c r="BGU166" s="3"/>
      <c r="BGV166" s="3"/>
      <c r="BGW166" s="3"/>
      <c r="BGX166" s="3"/>
      <c r="BGY166" s="3"/>
      <c r="BGZ166" s="3"/>
      <c r="BHA166" s="3"/>
      <c r="BHB166" s="3"/>
      <c r="BHC166" s="3"/>
      <c r="BHD166" s="3"/>
      <c r="BHE166" s="3"/>
      <c r="BHF166" s="3"/>
      <c r="BHG166" s="3"/>
      <c r="BHH166" s="3"/>
      <c r="BHI166" s="3"/>
      <c r="BHJ166" s="3"/>
      <c r="BHK166" s="3"/>
      <c r="BHL166" s="3"/>
      <c r="BHM166" s="3"/>
      <c r="BHN166" s="3"/>
      <c r="BHO166" s="3"/>
      <c r="BHP166" s="3"/>
      <c r="BHQ166" s="3"/>
      <c r="BHR166" s="3"/>
      <c r="BHS166" s="3"/>
      <c r="BHT166" s="3"/>
      <c r="BHU166" s="3"/>
      <c r="BHV166" s="3"/>
      <c r="BHW166" s="3"/>
      <c r="BHX166" s="3"/>
      <c r="BHY166" s="3"/>
      <c r="BHZ166" s="3"/>
      <c r="BIA166" s="3"/>
      <c r="BIB166" s="3"/>
      <c r="BIC166" s="3"/>
      <c r="BID166" s="3"/>
      <c r="BIE166" s="3"/>
      <c r="BIF166" s="3"/>
      <c r="BIG166" s="3"/>
      <c r="BIH166" s="3"/>
      <c r="BII166" s="3"/>
      <c r="BIJ166" s="3"/>
      <c r="BIK166" s="3"/>
      <c r="BIL166" s="3"/>
      <c r="BIM166" s="3"/>
      <c r="BIN166" s="3"/>
      <c r="BIO166" s="3"/>
      <c r="BIP166" s="3"/>
      <c r="BIQ166" s="3"/>
      <c r="BIR166" s="3"/>
      <c r="BIS166" s="3"/>
      <c r="BIT166" s="3"/>
      <c r="BIU166" s="3"/>
      <c r="BIV166" s="3"/>
      <c r="BIW166" s="3"/>
      <c r="BIX166" s="3"/>
      <c r="BIY166" s="3"/>
      <c r="BIZ166" s="3"/>
      <c r="BJA166" s="3"/>
      <c r="BJB166" s="3"/>
      <c r="BJC166" s="3"/>
      <c r="BJD166" s="3"/>
      <c r="BJE166" s="3"/>
      <c r="BJF166" s="3"/>
      <c r="BJG166" s="3"/>
      <c r="BJH166" s="3"/>
      <c r="BJI166" s="3"/>
      <c r="BJJ166" s="3"/>
      <c r="BJK166" s="3"/>
      <c r="BJL166" s="3"/>
      <c r="BJM166" s="3"/>
      <c r="BJN166" s="3"/>
      <c r="BJO166" s="3"/>
      <c r="BJP166" s="3"/>
      <c r="BJQ166" s="3"/>
      <c r="BJR166" s="3"/>
      <c r="BJS166" s="3"/>
      <c r="BJT166" s="3"/>
      <c r="BJU166" s="3"/>
      <c r="BJV166" s="3"/>
      <c r="BJW166" s="3"/>
      <c r="BJX166" s="3"/>
      <c r="BJY166" s="3"/>
      <c r="BJZ166" s="3"/>
      <c r="BKA166" s="3"/>
      <c r="BKB166" s="3"/>
      <c r="BKC166" s="3"/>
      <c r="BKD166" s="3"/>
      <c r="BKE166" s="3"/>
      <c r="BKF166" s="3"/>
      <c r="BKG166" s="3"/>
      <c r="BKH166" s="3"/>
      <c r="BKI166" s="3"/>
      <c r="BKJ166" s="3"/>
      <c r="BKK166" s="3"/>
      <c r="BKL166" s="3"/>
      <c r="BKM166" s="3"/>
      <c r="BKN166" s="3"/>
      <c r="BKO166" s="3"/>
      <c r="BKP166" s="3"/>
      <c r="BKQ166" s="3"/>
      <c r="BKR166" s="3"/>
      <c r="BKS166" s="3"/>
      <c r="BKT166" s="3"/>
      <c r="BKU166" s="3"/>
      <c r="BKV166" s="3"/>
      <c r="BKW166" s="3"/>
      <c r="BKX166" s="3"/>
      <c r="BKY166" s="3"/>
      <c r="BKZ166" s="3"/>
      <c r="BLA166" s="3"/>
      <c r="BLB166" s="3"/>
      <c r="BLC166" s="3"/>
      <c r="BLD166" s="3"/>
      <c r="BLE166" s="3"/>
      <c r="BLF166" s="3"/>
      <c r="BLG166" s="3"/>
      <c r="BLH166" s="3"/>
      <c r="BLI166" s="3"/>
      <c r="BLJ166" s="3"/>
      <c r="BLK166" s="3"/>
      <c r="BLL166" s="3"/>
      <c r="BLM166" s="3"/>
      <c r="BLN166" s="3"/>
      <c r="BLO166" s="3"/>
      <c r="BLP166" s="3"/>
      <c r="BLQ166" s="3"/>
      <c r="BLR166" s="3"/>
      <c r="BLS166" s="3"/>
      <c r="BLT166" s="3"/>
      <c r="BLU166" s="3"/>
      <c r="BLV166" s="3"/>
      <c r="BLW166" s="3"/>
      <c r="BLX166" s="3"/>
      <c r="BLY166" s="3"/>
      <c r="BLZ166" s="3"/>
      <c r="BMA166" s="3"/>
      <c r="BMB166" s="3"/>
      <c r="BMC166" s="3"/>
      <c r="BMD166" s="3"/>
      <c r="BME166" s="3"/>
      <c r="BMF166" s="3"/>
      <c r="BMG166" s="3"/>
      <c r="BMH166" s="3"/>
      <c r="BMI166" s="3"/>
      <c r="BMJ166" s="3"/>
      <c r="BMK166" s="3"/>
      <c r="BML166" s="3"/>
      <c r="BMM166" s="3"/>
      <c r="BMN166" s="3"/>
      <c r="BMO166" s="3"/>
      <c r="BMP166" s="3"/>
      <c r="BMQ166" s="3"/>
      <c r="BMR166" s="3"/>
      <c r="BMS166" s="3"/>
      <c r="BMT166" s="3"/>
      <c r="BMU166" s="3"/>
      <c r="BMV166" s="3"/>
      <c r="BMW166" s="3"/>
      <c r="BMX166" s="3"/>
      <c r="BMY166" s="3"/>
      <c r="BMZ166" s="3"/>
      <c r="BNA166" s="3"/>
      <c r="BNB166" s="3"/>
      <c r="BNC166" s="3"/>
      <c r="BND166" s="3"/>
      <c r="BNE166" s="3"/>
      <c r="BNF166" s="3"/>
      <c r="BNG166" s="3"/>
      <c r="BNH166" s="3"/>
      <c r="BNI166" s="3"/>
      <c r="BNJ166" s="3"/>
      <c r="BNK166" s="3"/>
      <c r="BNL166" s="3"/>
      <c r="BNM166" s="3"/>
      <c r="BNN166" s="3"/>
      <c r="BNO166" s="3"/>
      <c r="BNP166" s="3"/>
      <c r="BNQ166" s="3"/>
      <c r="BNR166" s="3"/>
      <c r="BNS166" s="3"/>
      <c r="BNT166" s="3"/>
      <c r="BNU166" s="3"/>
      <c r="BNV166" s="3"/>
      <c r="BNW166" s="3"/>
      <c r="BNX166" s="3"/>
      <c r="BNY166" s="3"/>
      <c r="BNZ166" s="3"/>
      <c r="BOA166" s="3"/>
      <c r="BOB166" s="3"/>
      <c r="BOC166" s="3"/>
      <c r="BOD166" s="3"/>
      <c r="BOE166" s="3"/>
      <c r="BOF166" s="3"/>
      <c r="BOG166" s="3"/>
      <c r="BOH166" s="3"/>
      <c r="BOI166" s="3"/>
      <c r="BOJ166" s="3"/>
      <c r="BOK166" s="3"/>
      <c r="BOL166" s="3"/>
      <c r="BOM166" s="3"/>
      <c r="BON166" s="3"/>
      <c r="BOO166" s="3"/>
      <c r="BOP166" s="3"/>
      <c r="BOQ166" s="3"/>
      <c r="BOR166" s="3"/>
      <c r="BOS166" s="3"/>
      <c r="BOT166" s="3"/>
      <c r="BOU166" s="3"/>
      <c r="BOV166" s="3"/>
      <c r="BOW166" s="3"/>
      <c r="BOX166" s="3"/>
      <c r="BOY166" s="3"/>
      <c r="BOZ166" s="3"/>
      <c r="BPA166" s="3"/>
      <c r="BPB166" s="3"/>
      <c r="BPC166" s="3"/>
      <c r="BPD166" s="3"/>
      <c r="BPE166" s="3"/>
      <c r="BPF166" s="3"/>
      <c r="BPG166" s="3"/>
      <c r="BPH166" s="3"/>
      <c r="BPI166" s="3"/>
      <c r="BPJ166" s="3"/>
      <c r="BPK166" s="3"/>
      <c r="BPL166" s="3"/>
      <c r="BPM166" s="3"/>
      <c r="BPN166" s="3"/>
      <c r="BPO166" s="3"/>
      <c r="BPP166" s="3"/>
      <c r="BPQ166" s="3"/>
      <c r="BPR166" s="3"/>
      <c r="BPS166" s="3"/>
      <c r="BPT166" s="3"/>
      <c r="BPU166" s="3"/>
      <c r="BPV166" s="3"/>
      <c r="BPW166" s="3"/>
      <c r="BPX166" s="3"/>
      <c r="BPY166" s="3"/>
      <c r="BPZ166" s="3"/>
      <c r="BQA166" s="3"/>
      <c r="BQB166" s="3"/>
      <c r="BQC166" s="3"/>
      <c r="BQD166" s="3"/>
      <c r="BQE166" s="3"/>
      <c r="BQF166" s="3"/>
      <c r="BQG166" s="3"/>
      <c r="BQH166" s="3"/>
      <c r="BQI166" s="3"/>
      <c r="BQJ166" s="3"/>
      <c r="BQK166" s="3"/>
      <c r="BQL166" s="3"/>
      <c r="BQM166" s="3"/>
      <c r="BQN166" s="3"/>
      <c r="BQO166" s="3"/>
      <c r="BQP166" s="3"/>
      <c r="BQQ166" s="3"/>
      <c r="BQR166" s="3"/>
      <c r="BQS166" s="3"/>
      <c r="BQT166" s="3"/>
      <c r="BQU166" s="3"/>
      <c r="BQV166" s="3"/>
      <c r="BQW166" s="3"/>
      <c r="BQX166" s="3"/>
      <c r="BQY166" s="3"/>
      <c r="BQZ166" s="3"/>
      <c r="BRA166" s="3"/>
      <c r="BRB166" s="3"/>
      <c r="BRC166" s="3"/>
      <c r="BRD166" s="3"/>
      <c r="BRE166" s="3"/>
      <c r="BRF166" s="3"/>
      <c r="BRG166" s="3"/>
      <c r="BRH166" s="3"/>
      <c r="BRI166" s="3"/>
      <c r="BRJ166" s="3"/>
      <c r="BRK166" s="3"/>
      <c r="BRL166" s="3"/>
      <c r="BRM166" s="3"/>
      <c r="BRN166" s="3"/>
      <c r="BRO166" s="3"/>
      <c r="BRP166" s="3"/>
      <c r="BRQ166" s="3"/>
      <c r="BRR166" s="3"/>
      <c r="BRS166" s="3"/>
      <c r="BRT166" s="3"/>
      <c r="BRU166" s="3"/>
      <c r="BRV166" s="3"/>
      <c r="BRW166" s="3"/>
      <c r="BRX166" s="3"/>
      <c r="BRY166" s="3"/>
      <c r="BRZ166" s="3"/>
      <c r="BSA166" s="3"/>
      <c r="BSB166" s="3"/>
      <c r="BSC166" s="3"/>
      <c r="BSD166" s="3"/>
      <c r="BSE166" s="3"/>
      <c r="BSF166" s="3"/>
      <c r="BSG166" s="3"/>
      <c r="BSH166" s="3"/>
      <c r="BSI166" s="3"/>
      <c r="BSJ166" s="3"/>
      <c r="BSK166" s="3"/>
      <c r="BSL166" s="3"/>
      <c r="BSM166" s="3"/>
      <c r="BSN166" s="3"/>
      <c r="BSO166" s="3"/>
      <c r="BSP166" s="3"/>
      <c r="BSQ166" s="3"/>
      <c r="BSR166" s="3"/>
      <c r="BSS166" s="3"/>
      <c r="BST166" s="3"/>
      <c r="BSU166" s="3"/>
      <c r="BSV166" s="3"/>
      <c r="BSW166" s="3"/>
      <c r="BSX166" s="3"/>
      <c r="BSY166" s="3"/>
      <c r="BSZ166" s="3"/>
      <c r="BTA166" s="3"/>
      <c r="BTB166" s="3"/>
      <c r="BTC166" s="3"/>
      <c r="BTD166" s="3"/>
      <c r="BTE166" s="3"/>
      <c r="BTF166" s="3"/>
      <c r="BTG166" s="3"/>
      <c r="BTH166" s="3"/>
      <c r="BTI166" s="3"/>
      <c r="BTJ166" s="3"/>
      <c r="BTK166" s="3"/>
      <c r="BTL166" s="3"/>
      <c r="BTM166" s="3"/>
      <c r="BTN166" s="3"/>
      <c r="BTO166" s="3"/>
      <c r="BTP166" s="3"/>
      <c r="BTQ166" s="3"/>
      <c r="BTR166" s="3"/>
      <c r="BTS166" s="3"/>
      <c r="BTT166" s="3"/>
      <c r="BTU166" s="3"/>
      <c r="BTV166" s="3"/>
      <c r="BTW166" s="3"/>
      <c r="BTX166" s="3"/>
      <c r="BTY166" s="3"/>
      <c r="BTZ166" s="3"/>
      <c r="BUA166" s="3"/>
      <c r="BUB166" s="3"/>
      <c r="BUC166" s="3"/>
      <c r="BUD166" s="3"/>
      <c r="BUE166" s="3"/>
      <c r="BUF166" s="3"/>
      <c r="BUG166" s="3"/>
      <c r="BUH166" s="3"/>
      <c r="BUI166" s="3"/>
      <c r="BUJ166" s="3"/>
      <c r="BUK166" s="3"/>
      <c r="BUL166" s="3"/>
      <c r="BUM166" s="3"/>
      <c r="BUN166" s="3"/>
      <c r="BUO166" s="3"/>
      <c r="BUP166" s="3"/>
      <c r="BUQ166" s="3"/>
      <c r="BUR166" s="3"/>
      <c r="BUS166" s="3"/>
      <c r="BUT166" s="3"/>
      <c r="BUU166" s="3"/>
      <c r="BUV166" s="3"/>
      <c r="BUW166" s="3"/>
      <c r="BUX166" s="3"/>
      <c r="BUY166" s="3"/>
      <c r="BUZ166" s="3"/>
      <c r="BVA166" s="3"/>
      <c r="BVB166" s="3"/>
      <c r="BVC166" s="3"/>
      <c r="BVD166" s="3"/>
      <c r="BVE166" s="3"/>
      <c r="BVF166" s="3"/>
      <c r="BVG166" s="3"/>
      <c r="BVH166" s="3"/>
      <c r="BVI166" s="3"/>
      <c r="BVJ166" s="3"/>
      <c r="BVK166" s="3"/>
      <c r="BVL166" s="3"/>
      <c r="BVM166" s="3"/>
      <c r="BVN166" s="3"/>
      <c r="BVO166" s="3"/>
      <c r="BVP166" s="3"/>
      <c r="BVQ166" s="3"/>
      <c r="BVR166" s="3"/>
      <c r="BVS166" s="3"/>
      <c r="BVT166" s="3"/>
      <c r="BVU166" s="3"/>
      <c r="BVV166" s="3"/>
      <c r="BVW166" s="3"/>
      <c r="BVX166" s="3"/>
      <c r="BVY166" s="3"/>
      <c r="BVZ166" s="3"/>
      <c r="BWA166" s="3"/>
      <c r="BWB166" s="3"/>
      <c r="BWC166" s="3"/>
      <c r="BWD166" s="3"/>
      <c r="BWE166" s="3"/>
      <c r="BWF166" s="3"/>
      <c r="BWG166" s="3"/>
      <c r="BWH166" s="3"/>
      <c r="BWI166" s="3"/>
      <c r="BWJ166" s="3"/>
      <c r="BWK166" s="3"/>
      <c r="BWL166" s="3"/>
      <c r="BWM166" s="3"/>
      <c r="BWN166" s="3"/>
      <c r="BWO166" s="3"/>
      <c r="BWP166" s="3"/>
      <c r="BWQ166" s="3"/>
      <c r="BWR166" s="3"/>
      <c r="BWS166" s="3"/>
      <c r="BWT166" s="3"/>
      <c r="BWU166" s="3"/>
      <c r="BWV166" s="3"/>
      <c r="BWW166" s="3"/>
      <c r="BWX166" s="3"/>
      <c r="BWY166" s="3"/>
      <c r="BWZ166" s="3"/>
      <c r="BXA166" s="3"/>
      <c r="BXB166" s="3"/>
      <c r="BXC166" s="3"/>
      <c r="BXD166" s="3"/>
      <c r="BXE166" s="3"/>
      <c r="BXF166" s="3"/>
      <c r="BXG166" s="3"/>
      <c r="BXH166" s="3"/>
      <c r="BXI166" s="3"/>
      <c r="BXJ166" s="3"/>
      <c r="BXK166" s="3"/>
      <c r="BXL166" s="3"/>
      <c r="BXM166" s="3"/>
      <c r="BXN166" s="3"/>
      <c r="BXO166" s="3"/>
      <c r="BXP166" s="3"/>
      <c r="BXQ166" s="3"/>
      <c r="BXR166" s="3"/>
      <c r="BXS166" s="3"/>
      <c r="BXT166" s="3"/>
      <c r="BXU166" s="3"/>
      <c r="BXV166" s="3"/>
      <c r="BXW166" s="3"/>
      <c r="BXX166" s="3"/>
      <c r="BXY166" s="3"/>
      <c r="BXZ166" s="3"/>
      <c r="BYA166" s="3"/>
      <c r="BYB166" s="3"/>
      <c r="BYC166" s="3"/>
      <c r="BYD166" s="3"/>
      <c r="BYE166" s="3"/>
      <c r="BYF166" s="3"/>
      <c r="BYG166" s="3"/>
      <c r="BYH166" s="3"/>
      <c r="BYI166" s="3"/>
      <c r="BYJ166" s="3"/>
      <c r="BYK166" s="3"/>
      <c r="BYL166" s="3"/>
      <c r="BYM166" s="3"/>
      <c r="BYN166" s="3"/>
      <c r="BYO166" s="3"/>
      <c r="BYP166" s="3"/>
      <c r="BYQ166" s="3"/>
      <c r="BYR166" s="3"/>
      <c r="BYS166" s="3"/>
      <c r="BYT166" s="3"/>
      <c r="BYU166" s="3"/>
      <c r="BYV166" s="3"/>
      <c r="BYW166" s="3"/>
      <c r="BYX166" s="3"/>
      <c r="BYY166" s="3"/>
      <c r="BYZ166" s="3"/>
      <c r="BZA166" s="3"/>
      <c r="BZB166" s="3"/>
      <c r="BZC166" s="3"/>
      <c r="BZD166" s="3"/>
      <c r="BZE166" s="3"/>
      <c r="BZF166" s="3"/>
      <c r="BZG166" s="3"/>
      <c r="BZH166" s="3"/>
      <c r="BZI166" s="3"/>
      <c r="BZJ166" s="3"/>
      <c r="BZK166" s="3"/>
      <c r="BZL166" s="3"/>
      <c r="BZM166" s="3"/>
      <c r="BZN166" s="3"/>
      <c r="BZO166" s="3"/>
      <c r="BZP166" s="3"/>
      <c r="BZQ166" s="3"/>
      <c r="BZR166" s="3"/>
      <c r="BZS166" s="3"/>
      <c r="BZT166" s="3"/>
      <c r="BZU166" s="3"/>
      <c r="BZV166" s="3"/>
      <c r="BZW166" s="3"/>
      <c r="BZX166" s="3"/>
      <c r="BZY166" s="3"/>
      <c r="BZZ166" s="3"/>
      <c r="CAA166" s="3"/>
      <c r="CAB166" s="3"/>
      <c r="CAC166" s="3"/>
      <c r="CAD166" s="3"/>
      <c r="CAE166" s="3"/>
      <c r="CAF166" s="3"/>
      <c r="CAG166" s="3"/>
      <c r="CAH166" s="3"/>
      <c r="CAI166" s="3"/>
      <c r="CAJ166" s="3"/>
      <c r="CAK166" s="3"/>
      <c r="CAL166" s="3"/>
      <c r="CAM166" s="3"/>
      <c r="CAN166" s="3"/>
      <c r="CAO166" s="3"/>
      <c r="CAP166" s="3"/>
      <c r="CAQ166" s="3"/>
      <c r="CAR166" s="3"/>
      <c r="CAS166" s="3"/>
      <c r="CAT166" s="3"/>
      <c r="CAU166" s="3"/>
      <c r="CAV166" s="3"/>
      <c r="CAW166" s="3"/>
      <c r="CAX166" s="3"/>
      <c r="CAY166" s="3"/>
      <c r="CAZ166" s="3"/>
      <c r="CBA166" s="3"/>
      <c r="CBB166" s="3"/>
      <c r="CBC166" s="3"/>
      <c r="CBD166" s="3"/>
      <c r="CBE166" s="3"/>
      <c r="CBF166" s="3"/>
      <c r="CBG166" s="3"/>
      <c r="CBH166" s="3"/>
      <c r="CBI166" s="3"/>
      <c r="CBJ166" s="3"/>
      <c r="CBK166" s="3"/>
      <c r="CBL166" s="3"/>
      <c r="CBM166" s="3"/>
      <c r="CBN166" s="3"/>
      <c r="CBO166" s="3"/>
      <c r="CBP166" s="3"/>
      <c r="CBQ166" s="3"/>
      <c r="CBR166" s="3"/>
      <c r="CBS166" s="3"/>
      <c r="CBT166" s="3"/>
      <c r="CBU166" s="3"/>
      <c r="CBV166" s="3"/>
      <c r="CBW166" s="3"/>
      <c r="CBX166" s="3"/>
      <c r="CBY166" s="3"/>
      <c r="CBZ166" s="3"/>
      <c r="CCA166" s="3"/>
      <c r="CCB166" s="3"/>
      <c r="CCC166" s="3"/>
      <c r="CCD166" s="3"/>
      <c r="CCE166" s="3"/>
      <c r="CCF166" s="3"/>
      <c r="CCG166" s="3"/>
      <c r="CCH166" s="3"/>
      <c r="CCI166" s="3"/>
      <c r="CCJ166" s="3"/>
      <c r="CCK166" s="3"/>
      <c r="CCL166" s="3"/>
      <c r="CCM166" s="3"/>
      <c r="CCN166" s="3"/>
      <c r="CCO166" s="3"/>
      <c r="CCP166" s="3"/>
      <c r="CCQ166" s="3"/>
      <c r="CCR166" s="3"/>
      <c r="CCS166" s="3"/>
      <c r="CCT166" s="3"/>
      <c r="CCU166" s="3"/>
      <c r="CCV166" s="3"/>
      <c r="CCW166" s="3"/>
      <c r="CCX166" s="3"/>
      <c r="CCY166" s="3"/>
      <c r="CCZ166" s="3"/>
      <c r="CDA166" s="3"/>
      <c r="CDB166" s="3"/>
      <c r="CDC166" s="3"/>
      <c r="CDD166" s="3"/>
      <c r="CDE166" s="3"/>
      <c r="CDF166" s="3"/>
      <c r="CDG166" s="3"/>
      <c r="CDH166" s="3"/>
      <c r="CDI166" s="3"/>
      <c r="CDJ166" s="3"/>
      <c r="CDK166" s="3"/>
      <c r="CDL166" s="3"/>
      <c r="CDM166" s="3"/>
      <c r="CDN166" s="3"/>
      <c r="CDO166" s="3"/>
      <c r="CDP166" s="3"/>
      <c r="CDQ166" s="3"/>
      <c r="CDR166" s="3"/>
      <c r="CDS166" s="3"/>
      <c r="CDT166" s="3"/>
      <c r="CDU166" s="3"/>
      <c r="CDV166" s="3"/>
      <c r="CDW166" s="3"/>
      <c r="CDX166" s="3"/>
      <c r="CDY166" s="3"/>
      <c r="CDZ166" s="3"/>
      <c r="CEA166" s="3"/>
      <c r="CEB166" s="3"/>
      <c r="CEC166" s="3"/>
      <c r="CED166" s="3"/>
      <c r="CEE166" s="3"/>
      <c r="CEF166" s="3"/>
      <c r="CEG166" s="3"/>
      <c r="CEH166" s="3"/>
      <c r="CEI166" s="3"/>
      <c r="CEJ166" s="3"/>
      <c r="CEK166" s="3"/>
      <c r="CEL166" s="3"/>
      <c r="CEM166" s="3"/>
      <c r="CEN166" s="3"/>
      <c r="CEO166" s="3"/>
      <c r="CEP166" s="3"/>
      <c r="CEQ166" s="3"/>
      <c r="CER166" s="3"/>
      <c r="CES166" s="3"/>
      <c r="CET166" s="3"/>
      <c r="CEU166" s="3"/>
      <c r="CEV166" s="3"/>
      <c r="CEW166" s="3"/>
      <c r="CEX166" s="3"/>
      <c r="CEY166" s="3"/>
      <c r="CEZ166" s="3"/>
      <c r="CFA166" s="3"/>
      <c r="CFB166" s="3"/>
      <c r="CFC166" s="3"/>
      <c r="CFD166" s="3"/>
      <c r="CFE166" s="3"/>
      <c r="CFF166" s="3"/>
      <c r="CFG166" s="3"/>
      <c r="CFH166" s="3"/>
      <c r="CFI166" s="3"/>
      <c r="CFJ166" s="3"/>
      <c r="CFK166" s="3"/>
      <c r="CFL166" s="3"/>
      <c r="CFM166" s="3"/>
      <c r="CFN166" s="3"/>
      <c r="CFO166" s="3"/>
      <c r="CFP166" s="3"/>
      <c r="CFQ166" s="3"/>
      <c r="CFR166" s="3"/>
      <c r="CFS166" s="3"/>
      <c r="CFT166" s="3"/>
      <c r="CFU166" s="3"/>
      <c r="CFV166" s="3"/>
      <c r="CFW166" s="3"/>
      <c r="CFX166" s="3"/>
      <c r="CFY166" s="3"/>
      <c r="CFZ166" s="3"/>
      <c r="CGA166" s="3"/>
      <c r="CGB166" s="3"/>
      <c r="CGC166" s="3"/>
      <c r="CGD166" s="3"/>
      <c r="CGE166" s="3"/>
      <c r="CGF166" s="3"/>
      <c r="CGG166" s="3"/>
      <c r="CGH166" s="3"/>
      <c r="CGI166" s="3"/>
      <c r="CGJ166" s="3"/>
      <c r="CGK166" s="3"/>
      <c r="CGL166" s="3"/>
      <c r="CGM166" s="3"/>
      <c r="CGN166" s="3"/>
      <c r="CGO166" s="3"/>
      <c r="CGP166" s="3"/>
      <c r="CGQ166" s="3"/>
      <c r="CGR166" s="3"/>
      <c r="CGS166" s="3"/>
      <c r="CGT166" s="3"/>
      <c r="CGU166" s="3"/>
      <c r="CGV166" s="3"/>
      <c r="CGW166" s="3"/>
      <c r="CGX166" s="3"/>
      <c r="CGY166" s="3"/>
      <c r="CGZ166" s="3"/>
      <c r="CHA166" s="3"/>
      <c r="CHB166" s="3"/>
      <c r="CHC166" s="3"/>
      <c r="CHD166" s="3"/>
      <c r="CHE166" s="3"/>
      <c r="CHF166" s="3"/>
      <c r="CHG166" s="3"/>
      <c r="CHH166" s="3"/>
      <c r="CHI166" s="3"/>
      <c r="CHJ166" s="3"/>
      <c r="CHK166" s="3"/>
      <c r="CHL166" s="3"/>
      <c r="CHM166" s="3"/>
      <c r="CHN166" s="3"/>
      <c r="CHO166" s="3"/>
      <c r="CHP166" s="3"/>
      <c r="CHQ166" s="3"/>
      <c r="CHR166" s="3"/>
      <c r="CHS166" s="3"/>
      <c r="CHT166" s="3"/>
      <c r="CHU166" s="3"/>
      <c r="CHV166" s="3"/>
      <c r="CHW166" s="3"/>
      <c r="CHX166" s="3"/>
      <c r="CHY166" s="3"/>
      <c r="CHZ166" s="3"/>
      <c r="CIA166" s="3"/>
      <c r="CIB166" s="3"/>
      <c r="CIC166" s="3"/>
      <c r="CID166" s="3"/>
      <c r="CIE166" s="3"/>
      <c r="CIF166" s="3"/>
      <c r="CIG166" s="3"/>
      <c r="CIH166" s="3"/>
      <c r="CII166" s="3"/>
      <c r="CIJ166" s="3"/>
      <c r="CIK166" s="3"/>
      <c r="CIL166" s="3"/>
      <c r="CIM166" s="3"/>
      <c r="CIN166" s="3"/>
      <c r="CIO166" s="3"/>
      <c r="CIP166" s="3"/>
      <c r="CIQ166" s="3"/>
      <c r="CIR166" s="3"/>
      <c r="CIS166" s="3"/>
      <c r="CIT166" s="3"/>
      <c r="CIU166" s="3"/>
      <c r="CIV166" s="3"/>
      <c r="CIW166" s="3"/>
      <c r="CIX166" s="3"/>
      <c r="CIY166" s="3"/>
      <c r="CIZ166" s="3"/>
      <c r="CJA166" s="3"/>
      <c r="CJB166" s="3"/>
      <c r="CJC166" s="3"/>
      <c r="CJD166" s="3"/>
      <c r="CJE166" s="3"/>
      <c r="CJF166" s="3"/>
      <c r="CJG166" s="3"/>
      <c r="CJH166" s="3"/>
      <c r="CJI166" s="3"/>
      <c r="CJJ166" s="3"/>
      <c r="CJK166" s="3"/>
      <c r="CJL166" s="3"/>
      <c r="CJM166" s="3"/>
      <c r="CJN166" s="3"/>
      <c r="CJO166" s="3"/>
      <c r="CJP166" s="3"/>
      <c r="CJQ166" s="3"/>
      <c r="CJR166" s="3"/>
      <c r="CJS166" s="3"/>
      <c r="CJT166" s="3"/>
      <c r="CJU166" s="3"/>
      <c r="CJV166" s="3"/>
      <c r="CJW166" s="3"/>
      <c r="CJX166" s="3"/>
      <c r="CJY166" s="3"/>
      <c r="CJZ166" s="3"/>
      <c r="CKA166" s="3"/>
      <c r="CKB166" s="3"/>
      <c r="CKC166" s="3"/>
      <c r="CKD166" s="3"/>
      <c r="CKE166" s="3"/>
      <c r="CKF166" s="3"/>
      <c r="CKG166" s="3"/>
      <c r="CKH166" s="3"/>
      <c r="CKI166" s="3"/>
      <c r="CKJ166" s="3"/>
      <c r="CKK166" s="3"/>
      <c r="CKL166" s="3"/>
      <c r="CKM166" s="3"/>
      <c r="CKN166" s="3"/>
      <c r="CKO166" s="3"/>
      <c r="CKP166" s="3"/>
      <c r="CKQ166" s="3"/>
      <c r="CKR166" s="3"/>
      <c r="CKS166" s="3"/>
      <c r="CKT166" s="3"/>
      <c r="CKU166" s="3"/>
      <c r="CKV166" s="3"/>
      <c r="CKW166" s="3"/>
      <c r="CKX166" s="3"/>
      <c r="CKY166" s="3"/>
      <c r="CKZ166" s="3"/>
      <c r="CLA166" s="3"/>
      <c r="CLB166" s="3"/>
      <c r="CLC166" s="3"/>
      <c r="CLD166" s="3"/>
      <c r="CLE166" s="3"/>
      <c r="CLF166" s="3"/>
      <c r="CLG166" s="3"/>
      <c r="CLH166" s="3"/>
      <c r="CLI166" s="3"/>
      <c r="CLJ166" s="3"/>
      <c r="CLK166" s="3"/>
      <c r="CLL166" s="3"/>
      <c r="CLM166" s="3"/>
      <c r="CLN166" s="3"/>
      <c r="CLO166" s="3"/>
      <c r="CLP166" s="3"/>
      <c r="CLQ166" s="3"/>
      <c r="CLR166" s="3"/>
      <c r="CLS166" s="3"/>
      <c r="CLT166" s="3"/>
      <c r="CLU166" s="3"/>
      <c r="CLV166" s="3"/>
      <c r="CLW166" s="3"/>
      <c r="CLX166" s="3"/>
      <c r="CLY166" s="3"/>
      <c r="CLZ166" s="3"/>
      <c r="CMA166" s="3"/>
      <c r="CMB166" s="3"/>
      <c r="CMC166" s="3"/>
      <c r="CMD166" s="3"/>
      <c r="CME166" s="3"/>
      <c r="CMF166" s="3"/>
      <c r="CMG166" s="3"/>
      <c r="CMH166" s="3"/>
      <c r="CMI166" s="3"/>
      <c r="CMJ166" s="3"/>
      <c r="CMK166" s="3"/>
      <c r="CML166" s="3"/>
      <c r="CMM166" s="3"/>
      <c r="CMN166" s="3"/>
      <c r="CMO166" s="3"/>
      <c r="CMP166" s="3"/>
      <c r="CMQ166" s="3"/>
      <c r="CMR166" s="3"/>
      <c r="CMS166" s="3"/>
      <c r="CMT166" s="3"/>
      <c r="CMU166" s="3"/>
      <c r="CMV166" s="3"/>
      <c r="CMW166" s="3"/>
      <c r="CMX166" s="3"/>
      <c r="CMY166" s="3"/>
      <c r="CMZ166" s="3"/>
      <c r="CNA166" s="3"/>
      <c r="CNB166" s="3"/>
      <c r="CNC166" s="3"/>
      <c r="CND166" s="3"/>
      <c r="CNE166" s="3"/>
      <c r="CNF166" s="3"/>
      <c r="CNG166" s="3"/>
      <c r="CNH166" s="3"/>
      <c r="CNI166" s="3"/>
      <c r="CNJ166" s="3"/>
      <c r="CNK166" s="3"/>
      <c r="CNL166" s="3"/>
      <c r="CNM166" s="3"/>
      <c r="CNN166" s="3"/>
      <c r="CNO166" s="3"/>
      <c r="CNP166" s="3"/>
      <c r="CNQ166" s="3"/>
      <c r="CNR166" s="3"/>
      <c r="CNS166" s="3"/>
      <c r="CNT166" s="3"/>
      <c r="CNU166" s="3"/>
      <c r="CNV166" s="3"/>
      <c r="CNW166" s="3"/>
      <c r="CNX166" s="3"/>
      <c r="CNY166" s="3"/>
      <c r="CNZ166" s="3"/>
      <c r="COA166" s="3"/>
      <c r="COB166" s="3"/>
      <c r="COC166" s="3"/>
      <c r="COD166" s="3"/>
      <c r="COE166" s="3"/>
      <c r="COF166" s="3"/>
      <c r="COG166" s="3"/>
      <c r="COH166" s="3"/>
      <c r="COI166" s="3"/>
      <c r="COJ166" s="3"/>
      <c r="COK166" s="3"/>
      <c r="COL166" s="3"/>
      <c r="COM166" s="3"/>
      <c r="CON166" s="3"/>
      <c r="COO166" s="3"/>
      <c r="COP166" s="3"/>
      <c r="COQ166" s="3"/>
      <c r="COR166" s="3"/>
      <c r="COS166" s="3"/>
      <c r="COT166" s="3"/>
      <c r="COU166" s="3"/>
      <c r="COV166" s="3"/>
      <c r="COW166" s="3"/>
      <c r="COX166" s="3"/>
      <c r="COY166" s="3"/>
      <c r="COZ166" s="3"/>
      <c r="CPA166" s="3"/>
      <c r="CPB166" s="3"/>
      <c r="CPC166" s="3"/>
      <c r="CPD166" s="3"/>
      <c r="CPE166" s="3"/>
      <c r="CPF166" s="3"/>
      <c r="CPG166" s="3"/>
      <c r="CPH166" s="3"/>
      <c r="CPI166" s="3"/>
      <c r="CPJ166" s="3"/>
      <c r="CPK166" s="3"/>
      <c r="CPL166" s="3"/>
      <c r="CPM166" s="3"/>
      <c r="CPN166" s="3"/>
      <c r="CPO166" s="3"/>
      <c r="CPP166" s="3"/>
      <c r="CPQ166" s="3"/>
      <c r="CPR166" s="3"/>
      <c r="CPS166" s="3"/>
      <c r="CPT166" s="3"/>
      <c r="CPU166" s="3"/>
      <c r="CPV166" s="3"/>
      <c r="CPW166" s="3"/>
      <c r="CPX166" s="3"/>
      <c r="CPY166" s="3"/>
      <c r="CPZ166" s="3"/>
      <c r="CQA166" s="3"/>
      <c r="CQB166" s="3"/>
      <c r="CQC166" s="3"/>
      <c r="CQD166" s="3"/>
      <c r="CQE166" s="3"/>
      <c r="CQF166" s="3"/>
      <c r="CQG166" s="3"/>
      <c r="CQH166" s="3"/>
      <c r="CQI166" s="3"/>
      <c r="CQJ166" s="3"/>
      <c r="CQK166" s="3"/>
      <c r="CQL166" s="3"/>
      <c r="CQM166" s="3"/>
      <c r="CQN166" s="3"/>
      <c r="CQO166" s="3"/>
      <c r="CQP166" s="3"/>
      <c r="CQQ166" s="3"/>
      <c r="CQR166" s="3"/>
      <c r="CQS166" s="3"/>
      <c r="CQT166" s="3"/>
      <c r="CQU166" s="3"/>
      <c r="CQV166" s="3"/>
      <c r="CQW166" s="3"/>
      <c r="CQX166" s="3"/>
      <c r="CQY166" s="3"/>
      <c r="CQZ166" s="3"/>
      <c r="CRA166" s="3"/>
      <c r="CRB166" s="3"/>
      <c r="CRC166" s="3"/>
      <c r="CRD166" s="3"/>
      <c r="CRE166" s="3"/>
      <c r="CRF166" s="3"/>
      <c r="CRG166" s="3"/>
      <c r="CRH166" s="3"/>
      <c r="CRI166" s="3"/>
      <c r="CRJ166" s="3"/>
      <c r="CRK166" s="3"/>
      <c r="CRL166" s="3"/>
      <c r="CRM166" s="3"/>
      <c r="CRN166" s="3"/>
      <c r="CRO166" s="3"/>
      <c r="CRP166" s="3"/>
      <c r="CRQ166" s="3"/>
      <c r="CRR166" s="3"/>
      <c r="CRS166" s="3"/>
      <c r="CRT166" s="3"/>
      <c r="CRU166" s="3"/>
      <c r="CRV166" s="3"/>
      <c r="CRW166" s="3"/>
      <c r="CRX166" s="3"/>
      <c r="CRY166" s="3"/>
      <c r="CRZ166" s="3"/>
      <c r="CSA166" s="3"/>
      <c r="CSB166" s="3"/>
      <c r="CSC166" s="3"/>
      <c r="CSD166" s="3"/>
      <c r="CSE166" s="3"/>
      <c r="CSF166" s="3"/>
      <c r="CSG166" s="3"/>
      <c r="CSH166" s="3"/>
      <c r="CSI166" s="3"/>
      <c r="CSJ166" s="3"/>
      <c r="CSK166" s="3"/>
      <c r="CSL166" s="3"/>
      <c r="CSM166" s="3"/>
      <c r="CSN166" s="3"/>
      <c r="CSO166" s="3"/>
      <c r="CSP166" s="3"/>
      <c r="CSQ166" s="3"/>
      <c r="CSR166" s="3"/>
      <c r="CSS166" s="3"/>
      <c r="CST166" s="3"/>
      <c r="CSU166" s="3"/>
      <c r="CSV166" s="3"/>
      <c r="CSW166" s="3"/>
      <c r="CSX166" s="3"/>
      <c r="CSY166" s="3"/>
      <c r="CSZ166" s="3"/>
      <c r="CTA166" s="3"/>
      <c r="CTB166" s="3"/>
      <c r="CTC166" s="3"/>
      <c r="CTD166" s="3"/>
      <c r="CTE166" s="3"/>
      <c r="CTF166" s="3"/>
      <c r="CTG166" s="3"/>
      <c r="CTH166" s="3"/>
      <c r="CTI166" s="3"/>
      <c r="CTJ166" s="3"/>
      <c r="CTK166" s="3"/>
      <c r="CTL166" s="3"/>
      <c r="CTM166" s="3"/>
      <c r="CTN166" s="3"/>
      <c r="CTO166" s="3"/>
      <c r="CTP166" s="3"/>
      <c r="CTQ166" s="3"/>
      <c r="CTR166" s="3"/>
      <c r="CTS166" s="3"/>
      <c r="CTT166" s="3"/>
      <c r="CTU166" s="3"/>
      <c r="CTV166" s="3"/>
      <c r="CTW166" s="3"/>
      <c r="CTX166" s="3"/>
      <c r="CTY166" s="3"/>
      <c r="CTZ166" s="3"/>
      <c r="CUA166" s="3"/>
      <c r="CUB166" s="3"/>
      <c r="CUC166" s="3"/>
      <c r="CUD166" s="3"/>
      <c r="CUE166" s="3"/>
      <c r="CUF166" s="3"/>
      <c r="CUG166" s="3"/>
      <c r="CUH166" s="3"/>
      <c r="CUI166" s="3"/>
      <c r="CUJ166" s="3"/>
      <c r="CUK166" s="3"/>
      <c r="CUL166" s="3"/>
      <c r="CUM166" s="3"/>
      <c r="CUN166" s="3"/>
      <c r="CUO166" s="3"/>
      <c r="CUP166" s="3"/>
      <c r="CUQ166" s="3"/>
      <c r="CUR166" s="3"/>
      <c r="CUS166" s="3"/>
      <c r="CUT166" s="3"/>
      <c r="CUU166" s="3"/>
      <c r="CUV166" s="3"/>
      <c r="CUW166" s="3"/>
      <c r="CUX166" s="3"/>
      <c r="CUY166" s="3"/>
      <c r="CUZ166" s="3"/>
      <c r="CVA166" s="3"/>
      <c r="CVB166" s="3"/>
      <c r="CVC166" s="3"/>
      <c r="CVD166" s="3"/>
      <c r="CVE166" s="3"/>
      <c r="CVF166" s="3"/>
      <c r="CVG166" s="3"/>
      <c r="CVH166" s="3"/>
      <c r="CVI166" s="3"/>
      <c r="CVJ166" s="3"/>
      <c r="CVK166" s="3"/>
      <c r="CVL166" s="3"/>
      <c r="CVM166" s="3"/>
      <c r="CVN166" s="3"/>
      <c r="CVO166" s="3"/>
      <c r="CVP166" s="3"/>
      <c r="CVQ166" s="3"/>
      <c r="CVR166" s="3"/>
      <c r="CVS166" s="3"/>
      <c r="CVT166" s="3"/>
      <c r="CVU166" s="3"/>
      <c r="CVV166" s="3"/>
      <c r="CVW166" s="3"/>
      <c r="CVX166" s="3"/>
      <c r="CVY166" s="3"/>
      <c r="CVZ166" s="3"/>
      <c r="CWA166" s="3"/>
      <c r="CWB166" s="3"/>
      <c r="CWC166" s="3"/>
      <c r="CWD166" s="3"/>
      <c r="CWE166" s="3"/>
      <c r="CWF166" s="3"/>
      <c r="CWG166" s="3"/>
      <c r="CWH166" s="3"/>
      <c r="CWI166" s="3"/>
      <c r="CWJ166" s="3"/>
      <c r="CWK166" s="3"/>
      <c r="CWL166" s="3"/>
      <c r="CWM166" s="3"/>
      <c r="CWN166" s="3"/>
      <c r="CWO166" s="3"/>
      <c r="CWP166" s="3"/>
      <c r="CWQ166" s="3"/>
      <c r="CWR166" s="3"/>
      <c r="CWS166" s="3"/>
      <c r="CWT166" s="3"/>
      <c r="CWU166" s="3"/>
      <c r="CWV166" s="3"/>
      <c r="CWW166" s="3"/>
      <c r="CWX166" s="3"/>
      <c r="CWY166" s="3"/>
      <c r="CWZ166" s="3"/>
      <c r="CXA166" s="3"/>
      <c r="CXB166" s="3"/>
      <c r="CXC166" s="3"/>
      <c r="CXD166" s="3"/>
      <c r="CXE166" s="3"/>
      <c r="CXF166" s="3"/>
      <c r="CXG166" s="3"/>
      <c r="CXH166" s="3"/>
      <c r="CXI166" s="3"/>
      <c r="CXJ166" s="3"/>
      <c r="CXK166" s="3"/>
      <c r="CXL166" s="3"/>
      <c r="CXM166" s="3"/>
      <c r="CXN166" s="3"/>
      <c r="CXO166" s="3"/>
      <c r="CXP166" s="3"/>
      <c r="CXQ166" s="3"/>
      <c r="CXR166" s="3"/>
      <c r="CXS166" s="3"/>
      <c r="CXT166" s="3"/>
      <c r="CXU166" s="3"/>
      <c r="CXV166" s="3"/>
      <c r="CXW166" s="3"/>
      <c r="CXX166" s="3"/>
      <c r="CXY166" s="3"/>
      <c r="CXZ166" s="3"/>
      <c r="CYA166" s="3"/>
      <c r="CYB166" s="3"/>
      <c r="CYC166" s="3"/>
      <c r="CYD166" s="3"/>
      <c r="CYE166" s="3"/>
      <c r="CYF166" s="3"/>
      <c r="CYG166" s="3"/>
      <c r="CYH166" s="3"/>
      <c r="CYI166" s="3"/>
      <c r="CYJ166" s="3"/>
      <c r="CYK166" s="3"/>
      <c r="CYL166" s="3"/>
      <c r="CYM166" s="3"/>
      <c r="CYN166" s="3"/>
      <c r="CYO166" s="3"/>
      <c r="CYP166" s="3"/>
      <c r="CYQ166" s="3"/>
      <c r="CYR166" s="3"/>
      <c r="CYS166" s="3"/>
      <c r="CYT166" s="3"/>
      <c r="CYU166" s="3"/>
      <c r="CYV166" s="3"/>
      <c r="CYW166" s="3"/>
      <c r="CYX166" s="3"/>
      <c r="CYY166" s="3"/>
      <c r="CYZ166" s="3"/>
      <c r="CZA166" s="3"/>
      <c r="CZB166" s="3"/>
      <c r="CZC166" s="3"/>
      <c r="CZD166" s="3"/>
      <c r="CZE166" s="3"/>
      <c r="CZF166" s="3"/>
      <c r="CZG166" s="3"/>
      <c r="CZH166" s="3"/>
      <c r="CZI166" s="3"/>
      <c r="CZJ166" s="3"/>
      <c r="CZK166" s="3"/>
      <c r="CZL166" s="3"/>
      <c r="CZM166" s="3"/>
      <c r="CZN166" s="3"/>
      <c r="CZO166" s="3"/>
      <c r="CZP166" s="3"/>
      <c r="CZQ166" s="3"/>
      <c r="CZR166" s="3"/>
      <c r="CZS166" s="3"/>
      <c r="CZT166" s="3"/>
      <c r="CZU166" s="3"/>
      <c r="CZV166" s="3"/>
      <c r="CZW166" s="3"/>
      <c r="CZX166" s="3"/>
      <c r="CZY166" s="3"/>
      <c r="CZZ166" s="3"/>
      <c r="DAA166" s="3"/>
      <c r="DAB166" s="3"/>
      <c r="DAC166" s="3"/>
      <c r="DAD166" s="3"/>
      <c r="DAE166" s="3"/>
      <c r="DAF166" s="3"/>
      <c r="DAG166" s="3"/>
      <c r="DAH166" s="3"/>
      <c r="DAI166" s="3"/>
      <c r="DAJ166" s="3"/>
      <c r="DAK166" s="3"/>
      <c r="DAL166" s="3"/>
      <c r="DAM166" s="3"/>
      <c r="DAN166" s="3"/>
      <c r="DAO166" s="3"/>
      <c r="DAP166" s="3"/>
      <c r="DAQ166" s="3"/>
      <c r="DAR166" s="3"/>
      <c r="DAS166" s="3"/>
      <c r="DAT166" s="3"/>
      <c r="DAU166" s="3"/>
      <c r="DAV166" s="3"/>
      <c r="DAW166" s="3"/>
      <c r="DAX166" s="3"/>
      <c r="DAY166" s="3"/>
      <c r="DAZ166" s="3"/>
      <c r="DBA166" s="3"/>
      <c r="DBB166" s="3"/>
      <c r="DBC166" s="3"/>
      <c r="DBD166" s="3"/>
      <c r="DBE166" s="3"/>
      <c r="DBF166" s="3"/>
      <c r="DBG166" s="3"/>
      <c r="DBH166" s="3"/>
      <c r="DBI166" s="3"/>
      <c r="DBJ166" s="3"/>
      <c r="DBK166" s="3"/>
      <c r="DBL166" s="3"/>
      <c r="DBM166" s="3"/>
      <c r="DBN166" s="3"/>
      <c r="DBO166" s="3"/>
      <c r="DBP166" s="3"/>
      <c r="DBQ166" s="3"/>
      <c r="DBR166" s="3"/>
      <c r="DBS166" s="3"/>
      <c r="DBT166" s="3"/>
      <c r="DBU166" s="3"/>
      <c r="DBV166" s="3"/>
      <c r="DBW166" s="3"/>
      <c r="DBX166" s="3"/>
      <c r="DBY166" s="3"/>
      <c r="DBZ166" s="3"/>
      <c r="DCA166" s="3"/>
      <c r="DCB166" s="3"/>
      <c r="DCC166" s="3"/>
      <c r="DCD166" s="3"/>
      <c r="DCE166" s="3"/>
      <c r="DCF166" s="3"/>
      <c r="DCG166" s="3"/>
      <c r="DCH166" s="3"/>
      <c r="DCI166" s="3"/>
      <c r="DCJ166" s="3"/>
      <c r="DCK166" s="3"/>
      <c r="DCL166" s="3"/>
      <c r="DCM166" s="3"/>
      <c r="DCN166" s="3"/>
      <c r="DCO166" s="3"/>
      <c r="DCP166" s="3"/>
      <c r="DCQ166" s="3"/>
      <c r="DCR166" s="3"/>
      <c r="DCS166" s="3"/>
      <c r="DCT166" s="3"/>
      <c r="DCU166" s="3"/>
      <c r="DCV166" s="3"/>
      <c r="DCW166" s="3"/>
      <c r="DCX166" s="3"/>
      <c r="DCY166" s="3"/>
      <c r="DCZ166" s="3"/>
      <c r="DDA166" s="3"/>
      <c r="DDB166" s="3"/>
      <c r="DDC166" s="3"/>
      <c r="DDD166" s="3"/>
      <c r="DDE166" s="3"/>
      <c r="DDF166" s="3"/>
      <c r="DDG166" s="3"/>
      <c r="DDH166" s="3"/>
      <c r="DDI166" s="3"/>
      <c r="DDJ166" s="3"/>
      <c r="DDK166" s="3"/>
      <c r="DDL166" s="3"/>
      <c r="DDM166" s="3"/>
      <c r="DDN166" s="3"/>
      <c r="DDO166" s="3"/>
      <c r="DDP166" s="3"/>
      <c r="DDQ166" s="3"/>
      <c r="DDR166" s="3"/>
      <c r="DDS166" s="3"/>
      <c r="DDT166" s="3"/>
      <c r="DDU166" s="3"/>
      <c r="DDV166" s="3"/>
      <c r="DDW166" s="3"/>
      <c r="DDX166" s="3"/>
      <c r="DDY166" s="3"/>
      <c r="DDZ166" s="3"/>
      <c r="DEA166" s="3"/>
      <c r="DEB166" s="3"/>
      <c r="DEC166" s="3"/>
      <c r="DED166" s="3"/>
      <c r="DEE166" s="3"/>
      <c r="DEF166" s="3"/>
      <c r="DEG166" s="3"/>
      <c r="DEH166" s="3"/>
      <c r="DEI166" s="3"/>
      <c r="DEJ166" s="3"/>
      <c r="DEK166" s="3"/>
      <c r="DEL166" s="3"/>
      <c r="DEM166" s="3"/>
      <c r="DEN166" s="3"/>
      <c r="DEO166" s="3"/>
      <c r="DEP166" s="3"/>
      <c r="DEQ166" s="3"/>
      <c r="DER166" s="3"/>
      <c r="DES166" s="3"/>
      <c r="DET166" s="3"/>
      <c r="DEU166" s="3"/>
      <c r="DEV166" s="3"/>
      <c r="DEW166" s="3"/>
      <c r="DEX166" s="3"/>
      <c r="DEY166" s="3"/>
      <c r="DEZ166" s="3"/>
      <c r="DFA166" s="3"/>
      <c r="DFB166" s="3"/>
      <c r="DFC166" s="3"/>
      <c r="DFD166" s="3"/>
      <c r="DFE166" s="3"/>
      <c r="DFF166" s="3"/>
      <c r="DFG166" s="3"/>
      <c r="DFH166" s="3"/>
      <c r="DFI166" s="3"/>
      <c r="DFJ166" s="3"/>
      <c r="DFK166" s="3"/>
      <c r="DFL166" s="3"/>
      <c r="DFM166" s="3"/>
      <c r="DFN166" s="3"/>
      <c r="DFO166" s="3"/>
      <c r="DFP166" s="3"/>
      <c r="DFQ166" s="3"/>
      <c r="DFR166" s="3"/>
      <c r="DFS166" s="3"/>
      <c r="DFT166" s="3"/>
      <c r="DFU166" s="3"/>
      <c r="DFV166" s="3"/>
      <c r="DFW166" s="3"/>
      <c r="DFX166" s="3"/>
      <c r="DFY166" s="3"/>
      <c r="DFZ166" s="3"/>
      <c r="DGA166" s="3"/>
      <c r="DGB166" s="3"/>
      <c r="DGC166" s="3"/>
      <c r="DGD166" s="3"/>
      <c r="DGE166" s="3"/>
      <c r="DGF166" s="3"/>
      <c r="DGG166" s="3"/>
      <c r="DGH166" s="3"/>
      <c r="DGI166" s="3"/>
      <c r="DGJ166" s="3"/>
      <c r="DGK166" s="3"/>
      <c r="DGL166" s="3"/>
      <c r="DGM166" s="3"/>
      <c r="DGN166" s="3"/>
      <c r="DGO166" s="3"/>
      <c r="DGP166" s="3"/>
      <c r="DGQ166" s="3"/>
      <c r="DGR166" s="3"/>
      <c r="DGS166" s="3"/>
      <c r="DGT166" s="3"/>
      <c r="DGU166" s="3"/>
      <c r="DGV166" s="3"/>
      <c r="DGW166" s="3"/>
      <c r="DGX166" s="3"/>
      <c r="DGY166" s="3"/>
      <c r="DGZ166" s="3"/>
      <c r="DHA166" s="3"/>
      <c r="DHB166" s="3"/>
      <c r="DHC166" s="3"/>
      <c r="DHD166" s="3"/>
      <c r="DHE166" s="3"/>
      <c r="DHF166" s="3"/>
      <c r="DHG166" s="3"/>
      <c r="DHH166" s="3"/>
      <c r="DHI166" s="3"/>
      <c r="DHJ166" s="3"/>
      <c r="DHK166" s="3"/>
      <c r="DHL166" s="3"/>
      <c r="DHM166" s="3"/>
      <c r="DHN166" s="3"/>
      <c r="DHO166" s="3"/>
      <c r="DHP166" s="3"/>
      <c r="DHQ166" s="3"/>
      <c r="DHR166" s="3"/>
      <c r="DHS166" s="3"/>
      <c r="DHT166" s="3"/>
      <c r="DHU166" s="3"/>
      <c r="DHV166" s="3"/>
      <c r="DHW166" s="3"/>
      <c r="DHX166" s="3"/>
      <c r="DHY166" s="3"/>
      <c r="DHZ166" s="3"/>
      <c r="DIA166" s="3"/>
      <c r="DIB166" s="3"/>
      <c r="DIC166" s="3"/>
      <c r="DID166" s="3"/>
      <c r="DIE166" s="3"/>
      <c r="DIF166" s="3"/>
      <c r="DIG166" s="3"/>
      <c r="DIH166" s="3"/>
      <c r="DII166" s="3"/>
      <c r="DIJ166" s="3"/>
      <c r="DIK166" s="3"/>
      <c r="DIL166" s="3"/>
      <c r="DIM166" s="3"/>
      <c r="DIN166" s="3"/>
      <c r="DIO166" s="3"/>
      <c r="DIP166" s="3"/>
      <c r="DIQ166" s="3"/>
      <c r="DIR166" s="3"/>
      <c r="DIS166" s="3"/>
      <c r="DIT166" s="3"/>
      <c r="DIU166" s="3"/>
      <c r="DIV166" s="3"/>
      <c r="DIW166" s="3"/>
      <c r="DIX166" s="3"/>
      <c r="DIY166" s="3"/>
      <c r="DIZ166" s="3"/>
      <c r="DJA166" s="3"/>
      <c r="DJB166" s="3"/>
      <c r="DJC166" s="3"/>
      <c r="DJD166" s="3"/>
      <c r="DJE166" s="3"/>
      <c r="DJF166" s="3"/>
      <c r="DJG166" s="3"/>
      <c r="DJH166" s="3"/>
      <c r="DJI166" s="3"/>
      <c r="DJJ166" s="3"/>
      <c r="DJK166" s="3"/>
      <c r="DJL166" s="3"/>
      <c r="DJM166" s="3"/>
      <c r="DJN166" s="3"/>
      <c r="DJO166" s="3"/>
      <c r="DJP166" s="3"/>
      <c r="DJQ166" s="3"/>
      <c r="DJR166" s="3"/>
      <c r="DJS166" s="3"/>
      <c r="DJT166" s="3"/>
      <c r="DJU166" s="3"/>
      <c r="DJV166" s="3"/>
      <c r="DJW166" s="3"/>
      <c r="DJX166" s="3"/>
      <c r="DJY166" s="3"/>
      <c r="DJZ166" s="3"/>
      <c r="DKA166" s="3"/>
      <c r="DKB166" s="3"/>
      <c r="DKC166" s="3"/>
      <c r="DKD166" s="3"/>
      <c r="DKE166" s="3"/>
      <c r="DKF166" s="3"/>
      <c r="DKG166" s="3"/>
      <c r="DKH166" s="3"/>
      <c r="DKI166" s="3"/>
      <c r="DKJ166" s="3"/>
      <c r="DKK166" s="3"/>
      <c r="DKL166" s="3"/>
      <c r="DKM166" s="3"/>
      <c r="DKN166" s="3"/>
      <c r="DKO166" s="3"/>
      <c r="DKP166" s="3"/>
      <c r="DKQ166" s="3"/>
      <c r="DKR166" s="3"/>
      <c r="DKS166" s="3"/>
      <c r="DKT166" s="3"/>
      <c r="DKU166" s="3"/>
      <c r="DKV166" s="3"/>
      <c r="DKW166" s="3"/>
      <c r="DKX166" s="3"/>
      <c r="DKY166" s="3"/>
      <c r="DKZ166" s="3"/>
      <c r="DLA166" s="3"/>
      <c r="DLB166" s="3"/>
      <c r="DLC166" s="3"/>
      <c r="DLD166" s="3"/>
      <c r="DLE166" s="3"/>
      <c r="DLF166" s="3"/>
      <c r="DLG166" s="3"/>
      <c r="DLH166" s="3"/>
      <c r="DLI166" s="3"/>
      <c r="DLJ166" s="3"/>
      <c r="DLK166" s="3"/>
      <c r="DLL166" s="3"/>
      <c r="DLM166" s="3"/>
      <c r="DLN166" s="3"/>
      <c r="DLO166" s="3"/>
      <c r="DLP166" s="3"/>
      <c r="DLQ166" s="3"/>
      <c r="DLR166" s="3"/>
      <c r="DLS166" s="3"/>
      <c r="DLT166" s="3"/>
      <c r="DLU166" s="3"/>
      <c r="DLV166" s="3"/>
      <c r="DLW166" s="3"/>
      <c r="DLX166" s="3"/>
      <c r="DLY166" s="3"/>
      <c r="DLZ166" s="3"/>
      <c r="DMA166" s="3"/>
      <c r="DMB166" s="3"/>
      <c r="DMC166" s="3"/>
      <c r="DMD166" s="3"/>
      <c r="DME166" s="3"/>
      <c r="DMF166" s="3"/>
      <c r="DMG166" s="3"/>
      <c r="DMH166" s="3"/>
      <c r="DMI166" s="3"/>
      <c r="DMJ166" s="3"/>
      <c r="DMK166" s="3"/>
      <c r="DML166" s="3"/>
      <c r="DMM166" s="3"/>
      <c r="DMN166" s="3"/>
      <c r="DMO166" s="3"/>
      <c r="DMP166" s="3"/>
      <c r="DMQ166" s="3"/>
      <c r="DMR166" s="3"/>
      <c r="DMS166" s="3"/>
      <c r="DMT166" s="3"/>
      <c r="DMU166" s="3"/>
      <c r="DMV166" s="3"/>
      <c r="DMW166" s="3"/>
      <c r="DMX166" s="3"/>
      <c r="DMY166" s="3"/>
      <c r="DMZ166" s="3"/>
      <c r="DNA166" s="3"/>
      <c r="DNB166" s="3"/>
      <c r="DNC166" s="3"/>
      <c r="DND166" s="3"/>
      <c r="DNE166" s="3"/>
      <c r="DNF166" s="3"/>
      <c r="DNG166" s="3"/>
      <c r="DNH166" s="3"/>
      <c r="DNI166" s="3"/>
      <c r="DNJ166" s="3"/>
      <c r="DNK166" s="3"/>
      <c r="DNL166" s="3"/>
      <c r="DNM166" s="3"/>
      <c r="DNN166" s="3"/>
      <c r="DNO166" s="3"/>
      <c r="DNP166" s="3"/>
      <c r="DNQ166" s="3"/>
      <c r="DNR166" s="3"/>
      <c r="DNS166" s="3"/>
      <c r="DNT166" s="3"/>
      <c r="DNU166" s="3"/>
      <c r="DNV166" s="3"/>
      <c r="DNW166" s="3"/>
      <c r="DNX166" s="3"/>
      <c r="DNY166" s="3"/>
      <c r="DNZ166" s="3"/>
      <c r="DOA166" s="3"/>
      <c r="DOB166" s="3"/>
      <c r="DOC166" s="3"/>
      <c r="DOD166" s="3"/>
      <c r="DOE166" s="3"/>
      <c r="DOF166" s="3"/>
      <c r="DOG166" s="3"/>
      <c r="DOH166" s="3"/>
      <c r="DOI166" s="3"/>
      <c r="DOJ166" s="3"/>
      <c r="DOK166" s="3"/>
      <c r="DOL166" s="3"/>
      <c r="DOM166" s="3"/>
      <c r="DON166" s="3"/>
      <c r="DOO166" s="3"/>
      <c r="DOP166" s="3"/>
      <c r="DOQ166" s="3"/>
      <c r="DOR166" s="3"/>
      <c r="DOS166" s="3"/>
      <c r="DOT166" s="3"/>
      <c r="DOU166" s="3"/>
      <c r="DOV166" s="3"/>
      <c r="DOW166" s="3"/>
      <c r="DOX166" s="3"/>
      <c r="DOY166" s="3"/>
      <c r="DOZ166" s="3"/>
      <c r="DPA166" s="3"/>
      <c r="DPB166" s="3"/>
      <c r="DPC166" s="3"/>
      <c r="DPD166" s="3"/>
      <c r="DPE166" s="3"/>
      <c r="DPF166" s="3"/>
      <c r="DPG166" s="3"/>
      <c r="DPH166" s="3"/>
      <c r="DPI166" s="3"/>
      <c r="DPJ166" s="3"/>
      <c r="DPK166" s="3"/>
      <c r="DPL166" s="3"/>
      <c r="DPM166" s="3"/>
      <c r="DPN166" s="3"/>
      <c r="DPO166" s="3"/>
      <c r="DPP166" s="3"/>
      <c r="DPQ166" s="3"/>
      <c r="DPR166" s="3"/>
      <c r="DPS166" s="3"/>
      <c r="DPT166" s="3"/>
      <c r="DPU166" s="3"/>
      <c r="DPV166" s="3"/>
      <c r="DPW166" s="3"/>
      <c r="DPX166" s="3"/>
      <c r="DPY166" s="3"/>
      <c r="DPZ166" s="3"/>
      <c r="DQA166" s="3"/>
      <c r="DQB166" s="3"/>
      <c r="DQC166" s="3"/>
      <c r="DQD166" s="3"/>
      <c r="DQE166" s="3"/>
      <c r="DQF166" s="3"/>
      <c r="DQG166" s="3"/>
      <c r="DQH166" s="3"/>
      <c r="DQI166" s="3"/>
      <c r="DQJ166" s="3"/>
      <c r="DQK166" s="3"/>
      <c r="DQL166" s="3"/>
      <c r="DQM166" s="3"/>
      <c r="DQN166" s="3"/>
      <c r="DQO166" s="3"/>
      <c r="DQP166" s="3"/>
      <c r="DQQ166" s="3"/>
      <c r="DQR166" s="3"/>
      <c r="DQS166" s="3"/>
      <c r="DQT166" s="3"/>
      <c r="DQU166" s="3"/>
      <c r="DQV166" s="3"/>
      <c r="DQW166" s="3"/>
      <c r="DQX166" s="3"/>
      <c r="DQY166" s="3"/>
      <c r="DQZ166" s="3"/>
      <c r="DRA166" s="3"/>
      <c r="DRB166" s="3"/>
      <c r="DRC166" s="3"/>
      <c r="DRD166" s="3"/>
      <c r="DRE166" s="3"/>
      <c r="DRF166" s="3"/>
      <c r="DRG166" s="3"/>
      <c r="DRH166" s="3"/>
      <c r="DRI166" s="3"/>
      <c r="DRJ166" s="3"/>
      <c r="DRK166" s="3"/>
      <c r="DRL166" s="3"/>
      <c r="DRM166" s="3"/>
      <c r="DRN166" s="3"/>
      <c r="DRO166" s="3"/>
      <c r="DRP166" s="3"/>
      <c r="DRQ166" s="3"/>
      <c r="DRR166" s="3"/>
      <c r="DRS166" s="3"/>
      <c r="DRT166" s="3"/>
      <c r="DRU166" s="3"/>
      <c r="DRV166" s="3"/>
      <c r="DRW166" s="3"/>
      <c r="DRX166" s="3"/>
      <c r="DRY166" s="3"/>
      <c r="DRZ166" s="3"/>
      <c r="DSA166" s="3"/>
      <c r="DSB166" s="3"/>
      <c r="DSC166" s="3"/>
      <c r="DSD166" s="3"/>
      <c r="DSE166" s="3"/>
      <c r="DSF166" s="3"/>
      <c r="DSG166" s="3"/>
      <c r="DSH166" s="3"/>
      <c r="DSI166" s="3"/>
      <c r="DSJ166" s="3"/>
      <c r="DSK166" s="3"/>
      <c r="DSL166" s="3"/>
      <c r="DSM166" s="3"/>
      <c r="DSN166" s="3"/>
      <c r="DSO166" s="3"/>
      <c r="DSP166" s="3"/>
      <c r="DSQ166" s="3"/>
      <c r="DSR166" s="3"/>
      <c r="DSS166" s="3"/>
      <c r="DST166" s="3"/>
      <c r="DSU166" s="3"/>
      <c r="DSV166" s="3"/>
      <c r="DSW166" s="3"/>
      <c r="DSX166" s="3"/>
      <c r="DSY166" s="3"/>
      <c r="DSZ166" s="3"/>
      <c r="DTA166" s="3"/>
      <c r="DTB166" s="3"/>
      <c r="DTC166" s="3"/>
      <c r="DTD166" s="3"/>
      <c r="DTE166" s="3"/>
      <c r="DTF166" s="3"/>
      <c r="DTG166" s="3"/>
      <c r="DTH166" s="3"/>
      <c r="DTI166" s="3"/>
      <c r="DTJ166" s="3"/>
      <c r="DTK166" s="3"/>
      <c r="DTL166" s="3"/>
      <c r="DTM166" s="3"/>
      <c r="DTN166" s="3"/>
      <c r="DTO166" s="3"/>
      <c r="DTP166" s="3"/>
      <c r="DTQ166" s="3"/>
      <c r="DTR166" s="3"/>
      <c r="DTS166" s="3"/>
      <c r="DTT166" s="3"/>
      <c r="DTU166" s="3"/>
      <c r="DTV166" s="3"/>
      <c r="DTW166" s="3"/>
      <c r="DTX166" s="3"/>
      <c r="DTY166" s="3"/>
      <c r="DTZ166" s="3"/>
      <c r="DUA166" s="3"/>
      <c r="DUB166" s="3"/>
      <c r="DUC166" s="3"/>
      <c r="DUD166" s="3"/>
      <c r="DUE166" s="3"/>
      <c r="DUF166" s="3"/>
      <c r="DUG166" s="3"/>
      <c r="DUH166" s="3"/>
      <c r="DUI166" s="3"/>
      <c r="DUJ166" s="3"/>
      <c r="DUK166" s="3"/>
      <c r="DUL166" s="3"/>
      <c r="DUM166" s="3"/>
      <c r="DUN166" s="3"/>
      <c r="DUO166" s="3"/>
      <c r="DUP166" s="3"/>
      <c r="DUQ166" s="3"/>
      <c r="DUR166" s="3"/>
      <c r="DUS166" s="3"/>
      <c r="DUT166" s="3"/>
      <c r="DUU166" s="3"/>
      <c r="DUV166" s="3"/>
      <c r="DUW166" s="3"/>
      <c r="DUX166" s="3"/>
      <c r="DUY166" s="3"/>
      <c r="DUZ166" s="3"/>
      <c r="DVA166" s="3"/>
      <c r="DVB166" s="3"/>
      <c r="DVC166" s="3"/>
      <c r="DVD166" s="3"/>
      <c r="DVE166" s="3"/>
      <c r="DVF166" s="3"/>
      <c r="DVG166" s="3"/>
      <c r="DVH166" s="3"/>
      <c r="DVI166" s="3"/>
      <c r="DVJ166" s="3"/>
      <c r="DVK166" s="3"/>
      <c r="DVL166" s="3"/>
      <c r="DVM166" s="3"/>
      <c r="DVN166" s="3"/>
      <c r="DVO166" s="3"/>
      <c r="DVP166" s="3"/>
      <c r="DVQ166" s="3"/>
      <c r="DVR166" s="3"/>
      <c r="DVS166" s="3"/>
      <c r="DVT166" s="3"/>
      <c r="DVU166" s="3"/>
      <c r="DVV166" s="3"/>
      <c r="DVW166" s="3"/>
      <c r="DVX166" s="3"/>
      <c r="DVY166" s="3"/>
      <c r="DVZ166" s="3"/>
      <c r="DWA166" s="3"/>
      <c r="DWB166" s="3"/>
      <c r="DWC166" s="3"/>
      <c r="DWD166" s="3"/>
      <c r="DWE166" s="3"/>
      <c r="DWF166" s="3"/>
      <c r="DWG166" s="3"/>
      <c r="DWH166" s="3"/>
      <c r="DWI166" s="3"/>
      <c r="DWJ166" s="3"/>
      <c r="DWK166" s="3"/>
      <c r="DWL166" s="3"/>
      <c r="DWM166" s="3"/>
      <c r="DWN166" s="3"/>
      <c r="DWO166" s="3"/>
      <c r="DWP166" s="3"/>
      <c r="DWQ166" s="3"/>
      <c r="DWR166" s="3"/>
      <c r="DWS166" s="3"/>
      <c r="DWT166" s="3"/>
      <c r="DWU166" s="3"/>
      <c r="DWV166" s="3"/>
      <c r="DWW166" s="3"/>
      <c r="DWX166" s="3"/>
      <c r="DWY166" s="3"/>
      <c r="DWZ166" s="3"/>
      <c r="DXA166" s="3"/>
      <c r="DXB166" s="3"/>
      <c r="DXC166" s="3"/>
      <c r="DXD166" s="3"/>
      <c r="DXE166" s="3"/>
      <c r="DXF166" s="3"/>
      <c r="DXG166" s="3"/>
      <c r="DXH166" s="3"/>
      <c r="DXI166" s="3"/>
      <c r="DXJ166" s="3"/>
      <c r="DXK166" s="3"/>
      <c r="DXL166" s="3"/>
      <c r="DXM166" s="3"/>
      <c r="DXN166" s="3"/>
      <c r="DXO166" s="3"/>
      <c r="DXP166" s="3"/>
      <c r="DXQ166" s="3"/>
      <c r="DXR166" s="3"/>
      <c r="DXS166" s="3"/>
      <c r="DXT166" s="3"/>
      <c r="DXU166" s="3"/>
      <c r="DXV166" s="3"/>
      <c r="DXW166" s="3"/>
      <c r="DXX166" s="3"/>
      <c r="DXY166" s="3"/>
      <c r="DXZ166" s="3"/>
      <c r="DYA166" s="3"/>
      <c r="DYB166" s="3"/>
      <c r="DYC166" s="3"/>
      <c r="DYD166" s="3"/>
      <c r="DYE166" s="3"/>
      <c r="DYF166" s="3"/>
      <c r="DYG166" s="3"/>
      <c r="DYH166" s="3"/>
      <c r="DYI166" s="3"/>
      <c r="DYJ166" s="3"/>
      <c r="DYK166" s="3"/>
      <c r="DYL166" s="3"/>
      <c r="DYM166" s="3"/>
      <c r="DYN166" s="3"/>
      <c r="DYO166" s="3"/>
      <c r="DYP166" s="3"/>
      <c r="DYQ166" s="3"/>
      <c r="DYR166" s="3"/>
      <c r="DYS166" s="3"/>
      <c r="DYT166" s="3"/>
      <c r="DYU166" s="3"/>
      <c r="DYV166" s="3"/>
      <c r="DYW166" s="3"/>
      <c r="DYX166" s="3"/>
      <c r="DYY166" s="3"/>
      <c r="DYZ166" s="3"/>
      <c r="DZA166" s="3"/>
      <c r="DZB166" s="3"/>
      <c r="DZC166" s="3"/>
      <c r="DZD166" s="3"/>
      <c r="DZE166" s="3"/>
      <c r="DZF166" s="3"/>
      <c r="DZG166" s="3"/>
      <c r="DZH166" s="3"/>
      <c r="DZI166" s="3"/>
      <c r="DZJ166" s="3"/>
      <c r="DZK166" s="3"/>
      <c r="DZL166" s="3"/>
      <c r="DZM166" s="3"/>
      <c r="DZN166" s="3"/>
      <c r="DZO166" s="3"/>
      <c r="DZP166" s="3"/>
      <c r="DZQ166" s="3"/>
      <c r="DZR166" s="3"/>
      <c r="DZS166" s="3"/>
      <c r="DZT166" s="3"/>
      <c r="DZU166" s="3"/>
      <c r="DZV166" s="3"/>
      <c r="DZW166" s="3"/>
      <c r="DZX166" s="3"/>
      <c r="DZY166" s="3"/>
      <c r="DZZ166" s="3"/>
      <c r="EAA166" s="3"/>
      <c r="EAB166" s="3"/>
      <c r="EAC166" s="3"/>
      <c r="EAD166" s="3"/>
      <c r="EAE166" s="3"/>
      <c r="EAF166" s="3"/>
      <c r="EAG166" s="3"/>
      <c r="EAH166" s="3"/>
      <c r="EAI166" s="3"/>
      <c r="EAJ166" s="3"/>
      <c r="EAK166" s="3"/>
      <c r="EAL166" s="3"/>
      <c r="EAM166" s="3"/>
      <c r="EAN166" s="3"/>
      <c r="EAO166" s="3"/>
      <c r="EAP166" s="3"/>
      <c r="EAQ166" s="3"/>
      <c r="EAR166" s="3"/>
      <c r="EAS166" s="3"/>
      <c r="EAT166" s="3"/>
      <c r="EAU166" s="3"/>
      <c r="EAV166" s="3"/>
      <c r="EAW166" s="3"/>
      <c r="EAX166" s="3"/>
    </row>
    <row r="167" spans="1:3430" ht="20.100000000000001" customHeight="1" x14ac:dyDescent="0.25">
      <c r="A167" s="269"/>
      <c r="B167" s="70" t="s">
        <v>8</v>
      </c>
      <c r="C167" s="52" t="s">
        <v>71</v>
      </c>
      <c r="D167" s="84">
        <v>513</v>
      </c>
      <c r="E167" s="85">
        <v>435</v>
      </c>
      <c r="F167" s="85">
        <v>550</v>
      </c>
      <c r="G167" s="85">
        <v>474</v>
      </c>
      <c r="H167" s="85">
        <v>578</v>
      </c>
      <c r="I167" s="85">
        <v>637</v>
      </c>
      <c r="J167" s="85">
        <v>669</v>
      </c>
      <c r="K167" s="85">
        <v>533</v>
      </c>
      <c r="L167" s="85">
        <v>565</v>
      </c>
      <c r="M167" s="85">
        <v>540</v>
      </c>
      <c r="N167" s="85">
        <v>569</v>
      </c>
      <c r="O167" s="85">
        <v>641</v>
      </c>
      <c r="P167" s="86">
        <v>465</v>
      </c>
      <c r="Q167" s="86">
        <v>469</v>
      </c>
      <c r="R167" s="86">
        <v>580</v>
      </c>
      <c r="S167" s="86">
        <v>595</v>
      </c>
      <c r="T167" s="86">
        <v>611</v>
      </c>
      <c r="U167" s="86">
        <v>682</v>
      </c>
      <c r="V167" s="86">
        <v>620</v>
      </c>
      <c r="W167" s="86">
        <v>577</v>
      </c>
      <c r="X167" s="86">
        <v>511</v>
      </c>
      <c r="Y167" s="87">
        <v>552</v>
      </c>
      <c r="Z167" s="87">
        <v>472</v>
      </c>
      <c r="AA167" s="87">
        <v>570</v>
      </c>
      <c r="AB167" s="73">
        <v>443</v>
      </c>
      <c r="AC167" s="73">
        <v>440</v>
      </c>
      <c r="AD167" s="73">
        <v>537</v>
      </c>
      <c r="AE167" s="73">
        <v>484</v>
      </c>
      <c r="AF167" s="73">
        <v>542</v>
      </c>
      <c r="AG167" s="73">
        <v>493</v>
      </c>
      <c r="AH167" s="73">
        <v>423</v>
      </c>
      <c r="AI167" s="73">
        <v>430</v>
      </c>
      <c r="AJ167" s="73">
        <v>446</v>
      </c>
      <c r="AK167" s="73">
        <v>398</v>
      </c>
      <c r="AL167" s="73">
        <v>437</v>
      </c>
      <c r="AM167" s="73">
        <v>517</v>
      </c>
      <c r="AN167" s="54">
        <v>385</v>
      </c>
      <c r="AO167" s="37">
        <v>271</v>
      </c>
      <c r="AP167" s="37">
        <v>366</v>
      </c>
      <c r="AQ167" s="37">
        <v>382</v>
      </c>
      <c r="AR167" s="37">
        <v>434</v>
      </c>
      <c r="AS167" s="37">
        <v>337</v>
      </c>
      <c r="AT167" s="37">
        <v>278</v>
      </c>
      <c r="AU167" s="37">
        <v>286</v>
      </c>
      <c r="AV167" s="37">
        <v>258</v>
      </c>
      <c r="AW167" s="37">
        <v>279</v>
      </c>
      <c r="AX167" s="37">
        <v>215</v>
      </c>
      <c r="AY167" s="37">
        <v>225</v>
      </c>
      <c r="AZ167" s="47">
        <v>273</v>
      </c>
      <c r="BA167" s="37">
        <v>222</v>
      </c>
      <c r="BB167" s="37">
        <v>222</v>
      </c>
      <c r="BC167" s="37">
        <v>234</v>
      </c>
      <c r="BD167" s="37">
        <v>176</v>
      </c>
      <c r="BE167" s="37">
        <v>177</v>
      </c>
      <c r="BF167" s="37">
        <v>169</v>
      </c>
      <c r="BG167" s="37">
        <v>218</v>
      </c>
      <c r="BH167" s="37">
        <v>153</v>
      </c>
      <c r="BI167" s="37">
        <v>180</v>
      </c>
      <c r="BJ167" s="37">
        <v>125</v>
      </c>
      <c r="BK167" s="37">
        <v>183</v>
      </c>
      <c r="BL167" s="197">
        <f t="shared" ref="BL167:BL210" si="45">SUM(AZ167:BK167)</f>
        <v>2332</v>
      </c>
      <c r="BM167" s="22">
        <v>197</v>
      </c>
      <c r="BN167" s="22">
        <v>200</v>
      </c>
      <c r="BO167" s="22">
        <v>246</v>
      </c>
      <c r="BP167" s="22">
        <v>235</v>
      </c>
      <c r="BQ167" s="22">
        <v>267</v>
      </c>
      <c r="BR167" s="22">
        <v>202</v>
      </c>
      <c r="BS167" s="22">
        <v>188</v>
      </c>
      <c r="BT167" s="22">
        <v>246</v>
      </c>
      <c r="BU167" s="22">
        <v>63</v>
      </c>
      <c r="BV167" s="22">
        <v>45</v>
      </c>
      <c r="BW167" s="22">
        <v>21</v>
      </c>
      <c r="BX167" s="22">
        <v>21</v>
      </c>
      <c r="BY167" s="214">
        <f t="shared" si="17"/>
        <v>1931</v>
      </c>
      <c r="BZ167" s="54">
        <v>24</v>
      </c>
      <c r="CA167" s="37">
        <v>5</v>
      </c>
      <c r="CB167" s="37">
        <v>0</v>
      </c>
      <c r="CC167" s="37">
        <v>2</v>
      </c>
      <c r="CD167" s="37">
        <v>1</v>
      </c>
      <c r="CE167" s="37">
        <v>1</v>
      </c>
      <c r="CF167" s="37">
        <v>5</v>
      </c>
      <c r="CG167" s="37">
        <v>10</v>
      </c>
      <c r="CH167" s="37">
        <v>3</v>
      </c>
      <c r="CI167" s="37">
        <v>11</v>
      </c>
      <c r="CJ167" s="37">
        <v>5</v>
      </c>
      <c r="CK167" s="37">
        <v>22</v>
      </c>
      <c r="CL167" s="197">
        <f t="shared" ref="CL167:CL210" si="46">SUM(BZ167:CK167)</f>
        <v>89</v>
      </c>
      <c r="CM167" s="37">
        <v>4</v>
      </c>
      <c r="CN167" s="37">
        <v>21</v>
      </c>
      <c r="CO167" s="37">
        <v>26</v>
      </c>
      <c r="CP167" s="37">
        <v>21</v>
      </c>
      <c r="CQ167" s="37">
        <v>23</v>
      </c>
      <c r="CR167" s="37">
        <v>24</v>
      </c>
      <c r="CS167" s="37">
        <v>26</v>
      </c>
      <c r="CT167" s="37">
        <v>29</v>
      </c>
      <c r="CU167" s="37">
        <v>29</v>
      </c>
      <c r="CV167" s="37">
        <v>29</v>
      </c>
      <c r="CW167" s="37">
        <v>31</v>
      </c>
      <c r="CX167" s="37">
        <v>22</v>
      </c>
      <c r="CY167" s="214">
        <f t="shared" ref="CY167:CY214" si="47">SUM(CM167:CX167)</f>
        <v>285</v>
      </c>
      <c r="CZ167" s="37">
        <v>13</v>
      </c>
      <c r="DA167" s="37">
        <v>12</v>
      </c>
      <c r="DB167" s="37">
        <v>28</v>
      </c>
      <c r="DC167" s="37">
        <v>37</v>
      </c>
      <c r="DD167" s="37">
        <v>59</v>
      </c>
      <c r="DE167" s="37">
        <v>72</v>
      </c>
      <c r="DF167" s="37">
        <v>68</v>
      </c>
      <c r="DG167" s="37">
        <v>61</v>
      </c>
      <c r="DH167" s="37">
        <v>38</v>
      </c>
      <c r="DI167" s="37">
        <v>28</v>
      </c>
      <c r="DJ167" s="37">
        <v>15</v>
      </c>
      <c r="DK167" s="37">
        <v>36</v>
      </c>
      <c r="DL167" s="214">
        <f t="shared" ref="DL167:DL210" si="48">SUM(CZ167:DK167)</f>
        <v>467</v>
      </c>
      <c r="DM167" s="37">
        <v>36</v>
      </c>
      <c r="DN167" s="37">
        <v>27</v>
      </c>
      <c r="DO167" s="37">
        <v>19</v>
      </c>
      <c r="DP167" s="37">
        <v>31</v>
      </c>
      <c r="DQ167" s="37">
        <v>37</v>
      </c>
      <c r="DR167" s="37">
        <v>24</v>
      </c>
      <c r="DS167" s="37">
        <v>26</v>
      </c>
      <c r="DT167" s="37">
        <v>35</v>
      </c>
      <c r="DU167" s="37">
        <v>26</v>
      </c>
      <c r="DV167" s="37">
        <v>19</v>
      </c>
      <c r="DW167" s="37">
        <v>31</v>
      </c>
      <c r="DX167" s="37">
        <v>16</v>
      </c>
      <c r="DY167" s="54">
        <v>21</v>
      </c>
      <c r="DZ167" s="37">
        <v>30</v>
      </c>
      <c r="EA167" s="37"/>
      <c r="EE167" s="113"/>
      <c r="EF167" s="113"/>
      <c r="EG167" s="113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3"/>
      <c r="ES167" s="113"/>
      <c r="ET167" s="113"/>
      <c r="EU167" s="113"/>
      <c r="EV167" s="113"/>
    </row>
    <row r="168" spans="1:3430" ht="20.100000000000001" customHeight="1" x14ac:dyDescent="0.25">
      <c r="A168" s="269"/>
      <c r="B168" s="70" t="s">
        <v>9</v>
      </c>
      <c r="C168" s="71" t="s">
        <v>10</v>
      </c>
      <c r="D168" s="84">
        <v>47</v>
      </c>
      <c r="E168" s="85">
        <v>41</v>
      </c>
      <c r="F168" s="85">
        <v>60</v>
      </c>
      <c r="G168" s="85">
        <v>56</v>
      </c>
      <c r="H168" s="85">
        <v>61</v>
      </c>
      <c r="I168" s="85">
        <v>53</v>
      </c>
      <c r="J168" s="85">
        <v>48</v>
      </c>
      <c r="K168" s="85">
        <v>46</v>
      </c>
      <c r="L168" s="85">
        <v>39</v>
      </c>
      <c r="M168" s="85">
        <v>40</v>
      </c>
      <c r="N168" s="85">
        <v>65</v>
      </c>
      <c r="O168" s="85">
        <v>50</v>
      </c>
      <c r="P168" s="77">
        <v>36</v>
      </c>
      <c r="Q168" s="77">
        <v>31</v>
      </c>
      <c r="R168" s="77">
        <v>49</v>
      </c>
      <c r="S168" s="77">
        <v>35</v>
      </c>
      <c r="T168" s="77">
        <v>38</v>
      </c>
      <c r="U168" s="77">
        <v>48</v>
      </c>
      <c r="V168" s="77">
        <v>34</v>
      </c>
      <c r="W168" s="77">
        <v>28</v>
      </c>
      <c r="X168" s="77">
        <v>44</v>
      </c>
      <c r="Y168" s="88">
        <v>50</v>
      </c>
      <c r="Z168" s="88">
        <v>45</v>
      </c>
      <c r="AA168" s="88">
        <v>44</v>
      </c>
      <c r="AB168" s="78">
        <v>46</v>
      </c>
      <c r="AC168" s="78">
        <v>52</v>
      </c>
      <c r="AD168" s="78">
        <v>44</v>
      </c>
      <c r="AE168" s="78">
        <v>32</v>
      </c>
      <c r="AF168" s="78">
        <v>47</v>
      </c>
      <c r="AG168" s="78">
        <v>45</v>
      </c>
      <c r="AH168" s="78">
        <v>60</v>
      </c>
      <c r="AI168" s="78">
        <v>51</v>
      </c>
      <c r="AJ168" s="78">
        <v>55</v>
      </c>
      <c r="AK168" s="117">
        <v>48</v>
      </c>
      <c r="AL168" s="117">
        <v>49</v>
      </c>
      <c r="AM168" s="117">
        <v>59</v>
      </c>
      <c r="AN168" s="54">
        <v>40</v>
      </c>
      <c r="AO168" s="37">
        <v>40</v>
      </c>
      <c r="AP168" s="37">
        <v>63</v>
      </c>
      <c r="AQ168" s="37">
        <v>50</v>
      </c>
      <c r="AR168" s="37">
        <v>71</v>
      </c>
      <c r="AS168" s="37">
        <v>44</v>
      </c>
      <c r="AT168" s="37">
        <v>59</v>
      </c>
      <c r="AU168" s="37">
        <v>57</v>
      </c>
      <c r="AV168" s="37">
        <v>40</v>
      </c>
      <c r="AW168" s="37">
        <v>51</v>
      </c>
      <c r="AX168" s="37">
        <v>36</v>
      </c>
      <c r="AY168" s="37">
        <v>40</v>
      </c>
      <c r="AZ168" s="54">
        <v>39</v>
      </c>
      <c r="BA168" s="37">
        <v>56</v>
      </c>
      <c r="BB168" s="37">
        <v>56</v>
      </c>
      <c r="BC168" s="37">
        <v>45</v>
      </c>
      <c r="BD168" s="37">
        <v>50</v>
      </c>
      <c r="BE168" s="37">
        <v>50</v>
      </c>
      <c r="BF168" s="37">
        <v>50</v>
      </c>
      <c r="BG168" s="37">
        <v>50</v>
      </c>
      <c r="BH168" s="37">
        <v>62</v>
      </c>
      <c r="BI168" s="37">
        <v>64</v>
      </c>
      <c r="BJ168" s="37">
        <v>63</v>
      </c>
      <c r="BK168" s="37">
        <v>55</v>
      </c>
      <c r="BL168" s="197">
        <f t="shared" si="45"/>
        <v>640</v>
      </c>
      <c r="BM168" s="37">
        <v>55</v>
      </c>
      <c r="BN168" s="37">
        <v>54</v>
      </c>
      <c r="BO168" s="37">
        <v>49</v>
      </c>
      <c r="BP168" s="37">
        <v>53</v>
      </c>
      <c r="BQ168" s="37">
        <v>56</v>
      </c>
      <c r="BR168" s="37">
        <v>54</v>
      </c>
      <c r="BS168" s="37">
        <v>66</v>
      </c>
      <c r="BT168" s="37">
        <v>56</v>
      </c>
      <c r="BU168" s="37">
        <v>69</v>
      </c>
      <c r="BV168" s="37">
        <v>75</v>
      </c>
      <c r="BW168" s="37">
        <v>62</v>
      </c>
      <c r="BX168" s="37">
        <v>66</v>
      </c>
      <c r="BY168" s="214">
        <f t="shared" si="17"/>
        <v>715</v>
      </c>
      <c r="BZ168" s="54">
        <v>50</v>
      </c>
      <c r="CA168" s="37">
        <v>48</v>
      </c>
      <c r="CB168" s="37">
        <v>53</v>
      </c>
      <c r="CC168" s="37">
        <v>57</v>
      </c>
      <c r="CD168" s="37">
        <v>39</v>
      </c>
      <c r="CE168" s="37">
        <v>68</v>
      </c>
      <c r="CF168" s="37">
        <v>56</v>
      </c>
      <c r="CG168" s="37">
        <v>53</v>
      </c>
      <c r="CH168" s="37">
        <v>56</v>
      </c>
      <c r="CI168" s="37">
        <v>61</v>
      </c>
      <c r="CJ168" s="37">
        <v>55</v>
      </c>
      <c r="CK168" s="37">
        <v>54</v>
      </c>
      <c r="CL168" s="197">
        <f t="shared" si="46"/>
        <v>650</v>
      </c>
      <c r="CM168" s="37">
        <v>58</v>
      </c>
      <c r="CN168" s="37">
        <v>32</v>
      </c>
      <c r="CO168" s="37">
        <v>60</v>
      </c>
      <c r="CP168" s="37">
        <v>61</v>
      </c>
      <c r="CQ168" s="37">
        <v>57</v>
      </c>
      <c r="CR168" s="37">
        <v>56</v>
      </c>
      <c r="CS168" s="37">
        <v>53</v>
      </c>
      <c r="CT168" s="37">
        <v>61</v>
      </c>
      <c r="CU168" s="37">
        <v>52</v>
      </c>
      <c r="CV168" s="37">
        <v>46</v>
      </c>
      <c r="CW168" s="37">
        <v>51</v>
      </c>
      <c r="CX168" s="37">
        <v>40</v>
      </c>
      <c r="CY168" s="214">
        <f t="shared" si="47"/>
        <v>627</v>
      </c>
      <c r="CZ168" s="37">
        <v>47</v>
      </c>
      <c r="DA168" s="37">
        <v>44</v>
      </c>
      <c r="DB168" s="37">
        <v>41</v>
      </c>
      <c r="DC168" s="37">
        <v>41</v>
      </c>
      <c r="DD168" s="37">
        <v>48</v>
      </c>
      <c r="DE168" s="37">
        <v>41</v>
      </c>
      <c r="DF168" s="37">
        <v>40</v>
      </c>
      <c r="DG168" s="37">
        <v>32</v>
      </c>
      <c r="DH168" s="37">
        <v>34</v>
      </c>
      <c r="DI168" s="37">
        <v>44</v>
      </c>
      <c r="DJ168" s="37">
        <v>34</v>
      </c>
      <c r="DK168" s="37">
        <v>50</v>
      </c>
      <c r="DL168" s="214">
        <f t="shared" si="48"/>
        <v>496</v>
      </c>
      <c r="DM168" s="37">
        <v>36</v>
      </c>
      <c r="DN168" s="37">
        <v>36</v>
      </c>
      <c r="DO168" s="37">
        <v>27</v>
      </c>
      <c r="DP168" s="37">
        <v>22</v>
      </c>
      <c r="DQ168" s="37">
        <v>31</v>
      </c>
      <c r="DR168" s="37">
        <v>21</v>
      </c>
      <c r="DS168" s="37">
        <v>40</v>
      </c>
      <c r="DT168" s="37">
        <v>28</v>
      </c>
      <c r="DU168" s="37">
        <v>24</v>
      </c>
      <c r="DV168" s="37">
        <v>46</v>
      </c>
      <c r="DW168" s="37">
        <v>26</v>
      </c>
      <c r="DX168" s="37">
        <v>37</v>
      </c>
      <c r="DY168" s="54">
        <v>36</v>
      </c>
      <c r="DZ168" s="37">
        <v>34</v>
      </c>
      <c r="EA168" s="37"/>
      <c r="EE168" s="113"/>
      <c r="EF168" s="113"/>
      <c r="EG168" s="113"/>
      <c r="EH168" s="113"/>
      <c r="EI168" s="113"/>
      <c r="EJ168" s="113"/>
      <c r="EK168" s="113"/>
      <c r="EL168" s="113"/>
      <c r="EM168" s="113"/>
      <c r="EN168" s="113"/>
      <c r="EO168" s="113"/>
      <c r="EP168" s="113"/>
      <c r="EQ168" s="113"/>
      <c r="ER168" s="113"/>
      <c r="ES168" s="113"/>
      <c r="ET168" s="113"/>
      <c r="EU168" s="113"/>
      <c r="EV168" s="113"/>
    </row>
    <row r="169" spans="1:3430" ht="20.100000000000001" customHeight="1" x14ac:dyDescent="0.25">
      <c r="A169" s="269"/>
      <c r="B169" s="70" t="s">
        <v>11</v>
      </c>
      <c r="C169" s="71" t="s">
        <v>12</v>
      </c>
      <c r="D169" s="84">
        <v>45</v>
      </c>
      <c r="E169" s="85">
        <v>45</v>
      </c>
      <c r="F169" s="85">
        <v>71</v>
      </c>
      <c r="G169" s="85">
        <v>70</v>
      </c>
      <c r="H169" s="85">
        <v>54</v>
      </c>
      <c r="I169" s="85">
        <v>50</v>
      </c>
      <c r="J169" s="85">
        <v>61</v>
      </c>
      <c r="K169" s="85">
        <v>44</v>
      </c>
      <c r="L169" s="85">
        <v>45</v>
      </c>
      <c r="M169" s="85">
        <v>41</v>
      </c>
      <c r="N169" s="85">
        <v>43</v>
      </c>
      <c r="O169" s="85">
        <v>50</v>
      </c>
      <c r="P169" s="77">
        <v>37</v>
      </c>
      <c r="Q169" s="77">
        <v>31</v>
      </c>
      <c r="R169" s="77">
        <v>43</v>
      </c>
      <c r="S169" s="77">
        <v>33</v>
      </c>
      <c r="T169" s="77">
        <v>33</v>
      </c>
      <c r="U169" s="77">
        <v>41</v>
      </c>
      <c r="V169" s="77">
        <v>34</v>
      </c>
      <c r="W169" s="77">
        <v>32</v>
      </c>
      <c r="X169" s="77">
        <v>35</v>
      </c>
      <c r="Y169" s="88">
        <v>48</v>
      </c>
      <c r="Z169" s="88">
        <v>39</v>
      </c>
      <c r="AA169" s="88">
        <v>51</v>
      </c>
      <c r="AB169" s="78">
        <v>48</v>
      </c>
      <c r="AC169" s="78">
        <v>45</v>
      </c>
      <c r="AD169" s="78">
        <v>51</v>
      </c>
      <c r="AE169" s="78">
        <v>30</v>
      </c>
      <c r="AF169" s="78">
        <v>48</v>
      </c>
      <c r="AG169" s="78">
        <v>48</v>
      </c>
      <c r="AH169" s="78">
        <v>58</v>
      </c>
      <c r="AI169" s="78">
        <v>48</v>
      </c>
      <c r="AJ169" s="78">
        <v>47</v>
      </c>
      <c r="AK169" s="117">
        <v>57</v>
      </c>
      <c r="AL169" s="117">
        <v>47</v>
      </c>
      <c r="AM169" s="117">
        <v>58</v>
      </c>
      <c r="AN169" s="54">
        <v>41</v>
      </c>
      <c r="AO169" s="37">
        <v>30</v>
      </c>
      <c r="AP169" s="37">
        <v>60</v>
      </c>
      <c r="AQ169" s="37">
        <v>41</v>
      </c>
      <c r="AR169" s="37">
        <v>52</v>
      </c>
      <c r="AS169" s="37">
        <v>43</v>
      </c>
      <c r="AT169" s="37">
        <v>55</v>
      </c>
      <c r="AU169" s="37">
        <v>54</v>
      </c>
      <c r="AV169" s="37">
        <v>44</v>
      </c>
      <c r="AW169" s="37">
        <v>46</v>
      </c>
      <c r="AX169" s="37">
        <v>38</v>
      </c>
      <c r="AY169" s="37">
        <v>43</v>
      </c>
      <c r="AZ169" s="54">
        <v>34</v>
      </c>
      <c r="BA169" s="37">
        <v>28</v>
      </c>
      <c r="BB169" s="37">
        <v>49</v>
      </c>
      <c r="BC169" s="37">
        <v>48</v>
      </c>
      <c r="BD169" s="37">
        <v>59</v>
      </c>
      <c r="BE169" s="37">
        <v>49</v>
      </c>
      <c r="BF169" s="37">
        <v>51</v>
      </c>
      <c r="BG169" s="37">
        <v>53</v>
      </c>
      <c r="BH169" s="37">
        <v>59</v>
      </c>
      <c r="BI169" s="37">
        <v>63</v>
      </c>
      <c r="BJ169" s="37">
        <v>61</v>
      </c>
      <c r="BK169" s="37">
        <v>52</v>
      </c>
      <c r="BL169" s="197">
        <f t="shared" si="45"/>
        <v>606</v>
      </c>
      <c r="BM169" s="37">
        <v>52</v>
      </c>
      <c r="BN169" s="37">
        <v>50</v>
      </c>
      <c r="BO169" s="37">
        <v>53</v>
      </c>
      <c r="BP169" s="37">
        <v>45</v>
      </c>
      <c r="BQ169" s="37">
        <v>58</v>
      </c>
      <c r="BR169" s="37">
        <v>42</v>
      </c>
      <c r="BS169" s="37">
        <v>67</v>
      </c>
      <c r="BT169" s="37">
        <v>50</v>
      </c>
      <c r="BU169" s="37">
        <v>67</v>
      </c>
      <c r="BV169" s="37">
        <v>76</v>
      </c>
      <c r="BW169" s="37">
        <v>64</v>
      </c>
      <c r="BX169" s="37">
        <v>56</v>
      </c>
      <c r="BY169" s="214">
        <f t="shared" si="17"/>
        <v>680</v>
      </c>
      <c r="BZ169" s="54">
        <v>51</v>
      </c>
      <c r="CA169" s="37">
        <v>38</v>
      </c>
      <c r="CB169" s="37">
        <v>60</v>
      </c>
      <c r="CC169" s="37">
        <v>55</v>
      </c>
      <c r="CD169" s="37">
        <v>49</v>
      </c>
      <c r="CE169" s="37">
        <v>56</v>
      </c>
      <c r="CF169" s="37">
        <v>63</v>
      </c>
      <c r="CG169" s="37">
        <v>48</v>
      </c>
      <c r="CH169" s="37">
        <v>57</v>
      </c>
      <c r="CI169" s="37">
        <v>61</v>
      </c>
      <c r="CJ169" s="37">
        <v>52</v>
      </c>
      <c r="CK169" s="37">
        <v>64</v>
      </c>
      <c r="CL169" s="197">
        <f t="shared" si="46"/>
        <v>654</v>
      </c>
      <c r="CM169" s="37">
        <v>60</v>
      </c>
      <c r="CN169" s="37">
        <v>32</v>
      </c>
      <c r="CO169" s="37">
        <v>60</v>
      </c>
      <c r="CP169" s="37">
        <v>69</v>
      </c>
      <c r="CQ169" s="37">
        <v>59</v>
      </c>
      <c r="CR169" s="37">
        <v>26</v>
      </c>
      <c r="CS169" s="37">
        <v>20</v>
      </c>
      <c r="CT169" s="37">
        <v>55</v>
      </c>
      <c r="CU169" s="37">
        <v>70</v>
      </c>
      <c r="CV169" s="37">
        <v>55</v>
      </c>
      <c r="CW169" s="37">
        <v>49</v>
      </c>
      <c r="CX169" s="37">
        <v>48</v>
      </c>
      <c r="CY169" s="214">
        <f t="shared" si="47"/>
        <v>603</v>
      </c>
      <c r="CZ169" s="37">
        <v>58</v>
      </c>
      <c r="DA169" s="37">
        <v>52</v>
      </c>
      <c r="DB169" s="37">
        <v>44</v>
      </c>
      <c r="DC169" s="37">
        <v>47</v>
      </c>
      <c r="DD169" s="37">
        <v>54</v>
      </c>
      <c r="DE169" s="37">
        <v>45</v>
      </c>
      <c r="DF169" s="37">
        <v>57</v>
      </c>
      <c r="DG169" s="37">
        <v>40</v>
      </c>
      <c r="DH169" s="37">
        <v>43</v>
      </c>
      <c r="DI169" s="37">
        <v>42</v>
      </c>
      <c r="DJ169" s="37">
        <v>38</v>
      </c>
      <c r="DK169" s="37">
        <v>47</v>
      </c>
      <c r="DL169" s="214">
        <f t="shared" si="48"/>
        <v>567</v>
      </c>
      <c r="DM169" s="37">
        <v>49</v>
      </c>
      <c r="DN169" s="37">
        <v>41</v>
      </c>
      <c r="DO169" s="37">
        <v>34</v>
      </c>
      <c r="DP169" s="37">
        <v>29</v>
      </c>
      <c r="DQ169" s="37">
        <v>33</v>
      </c>
      <c r="DR169" s="37">
        <v>24</v>
      </c>
      <c r="DS169" s="37">
        <v>39</v>
      </c>
      <c r="DT169" s="37">
        <v>26</v>
      </c>
      <c r="DU169" s="37">
        <v>24</v>
      </c>
      <c r="DV169" s="37">
        <v>43</v>
      </c>
      <c r="DW169" s="37">
        <v>26</v>
      </c>
      <c r="DX169" s="37">
        <v>29</v>
      </c>
      <c r="DY169" s="54">
        <v>39</v>
      </c>
      <c r="DZ169" s="37">
        <v>34</v>
      </c>
      <c r="EA169" s="37"/>
      <c r="EE169" s="113"/>
      <c r="EF169" s="113"/>
      <c r="EG169" s="113"/>
      <c r="EH169" s="113"/>
      <c r="EI169" s="113"/>
      <c r="EJ169" s="113"/>
      <c r="EK169" s="113"/>
      <c r="EL169" s="113"/>
      <c r="EM169" s="113"/>
      <c r="EN169" s="113"/>
      <c r="EO169" s="113"/>
      <c r="EP169" s="113"/>
      <c r="EQ169" s="113"/>
      <c r="ER169" s="113"/>
      <c r="ES169" s="113"/>
      <c r="ET169" s="113"/>
      <c r="EU169" s="113"/>
      <c r="EV169" s="113"/>
    </row>
    <row r="170" spans="1:3430" ht="20.100000000000001" customHeight="1" x14ac:dyDescent="0.25">
      <c r="A170" s="269"/>
      <c r="B170" s="70" t="s">
        <v>13</v>
      </c>
      <c r="C170" s="53" t="s">
        <v>73</v>
      </c>
      <c r="D170" s="84">
        <v>1</v>
      </c>
      <c r="E170" s="85">
        <v>1</v>
      </c>
      <c r="F170" s="85">
        <v>1</v>
      </c>
      <c r="G170" s="85">
        <v>1</v>
      </c>
      <c r="H170" s="85">
        <v>2</v>
      </c>
      <c r="I170" s="85">
        <v>2</v>
      </c>
      <c r="J170" s="85">
        <v>1</v>
      </c>
      <c r="K170" s="85">
        <v>2</v>
      </c>
      <c r="L170" s="85">
        <v>1</v>
      </c>
      <c r="M170" s="85">
        <v>1</v>
      </c>
      <c r="N170" s="85">
        <v>1</v>
      </c>
      <c r="O170" s="85">
        <v>1</v>
      </c>
      <c r="P170" s="77">
        <v>1</v>
      </c>
      <c r="Q170" s="77">
        <v>1</v>
      </c>
      <c r="R170" s="77">
        <v>1</v>
      </c>
      <c r="S170" s="77">
        <v>1</v>
      </c>
      <c r="T170" s="77">
        <v>1</v>
      </c>
      <c r="U170" s="77">
        <v>1</v>
      </c>
      <c r="V170" s="77">
        <v>1</v>
      </c>
      <c r="W170" s="77">
        <v>1</v>
      </c>
      <c r="X170" s="77">
        <v>1</v>
      </c>
      <c r="Y170" s="88">
        <v>1</v>
      </c>
      <c r="Z170" s="88">
        <v>1</v>
      </c>
      <c r="AA170" s="88">
        <v>1</v>
      </c>
      <c r="AB170" s="78">
        <v>1</v>
      </c>
      <c r="AC170" s="78">
        <v>1</v>
      </c>
      <c r="AD170" s="78">
        <v>1</v>
      </c>
      <c r="AE170" s="78">
        <v>1</v>
      </c>
      <c r="AF170" s="78">
        <v>1</v>
      </c>
      <c r="AG170" s="78">
        <v>1</v>
      </c>
      <c r="AH170" s="78">
        <v>3</v>
      </c>
      <c r="AI170" s="78">
        <v>1</v>
      </c>
      <c r="AJ170" s="78">
        <v>1</v>
      </c>
      <c r="AK170" s="117">
        <v>1</v>
      </c>
      <c r="AL170" s="117">
        <v>1</v>
      </c>
      <c r="AM170" s="117">
        <v>1</v>
      </c>
      <c r="AN170" s="54">
        <v>1</v>
      </c>
      <c r="AO170" s="37">
        <v>1</v>
      </c>
      <c r="AP170" s="37">
        <v>1</v>
      </c>
      <c r="AQ170" s="37">
        <v>1</v>
      </c>
      <c r="AR170" s="37">
        <v>2</v>
      </c>
      <c r="AS170" s="37">
        <v>1</v>
      </c>
      <c r="AT170" s="37">
        <v>1</v>
      </c>
      <c r="AU170" s="37">
        <v>1</v>
      </c>
      <c r="AV170" s="37">
        <v>0</v>
      </c>
      <c r="AW170" s="37">
        <v>2</v>
      </c>
      <c r="AX170" s="37">
        <v>1</v>
      </c>
      <c r="AY170" s="37">
        <v>1</v>
      </c>
      <c r="AZ170" s="54">
        <v>1</v>
      </c>
      <c r="BA170" s="37">
        <v>1</v>
      </c>
      <c r="BB170" s="37">
        <v>1</v>
      </c>
      <c r="BC170" s="37">
        <v>1</v>
      </c>
      <c r="BD170" s="37">
        <v>2</v>
      </c>
      <c r="BE170" s="37">
        <v>1</v>
      </c>
      <c r="BF170" s="37">
        <v>1</v>
      </c>
      <c r="BG170" s="37">
        <v>2</v>
      </c>
      <c r="BH170" s="37">
        <v>3</v>
      </c>
      <c r="BI170" s="37">
        <v>2</v>
      </c>
      <c r="BJ170" s="37">
        <v>1</v>
      </c>
      <c r="BK170" s="37">
        <v>1</v>
      </c>
      <c r="BL170" s="197">
        <f t="shared" si="45"/>
        <v>17</v>
      </c>
      <c r="BM170" s="37">
        <v>1</v>
      </c>
      <c r="BN170" s="37">
        <v>1</v>
      </c>
      <c r="BO170" s="37">
        <v>1</v>
      </c>
      <c r="BP170" s="37">
        <v>1</v>
      </c>
      <c r="BQ170" s="37">
        <v>1</v>
      </c>
      <c r="BR170" s="37">
        <v>1</v>
      </c>
      <c r="BS170" s="37">
        <v>1</v>
      </c>
      <c r="BT170" s="37">
        <v>1</v>
      </c>
      <c r="BU170" s="37">
        <v>0</v>
      </c>
      <c r="BV170" s="37">
        <v>0</v>
      </c>
      <c r="BW170" s="37">
        <v>0</v>
      </c>
      <c r="BX170" s="37">
        <v>0</v>
      </c>
      <c r="BY170" s="214">
        <f t="shared" si="17"/>
        <v>8</v>
      </c>
      <c r="BZ170" s="54">
        <v>0</v>
      </c>
      <c r="CA170" s="37">
        <v>0</v>
      </c>
      <c r="CB170" s="37">
        <v>0</v>
      </c>
      <c r="CC170" s="37">
        <v>0</v>
      </c>
      <c r="CD170" s="37">
        <v>0</v>
      </c>
      <c r="CE170" s="37">
        <v>0</v>
      </c>
      <c r="CF170" s="37">
        <v>0</v>
      </c>
      <c r="CG170" s="37">
        <v>0</v>
      </c>
      <c r="CH170" s="37">
        <v>0</v>
      </c>
      <c r="CI170" s="37">
        <v>0</v>
      </c>
      <c r="CJ170" s="37">
        <v>0</v>
      </c>
      <c r="CK170" s="37">
        <v>0</v>
      </c>
      <c r="CL170" s="197">
        <f t="shared" si="46"/>
        <v>0</v>
      </c>
      <c r="CM170" s="37">
        <v>0</v>
      </c>
      <c r="CN170" s="37">
        <v>0</v>
      </c>
      <c r="CO170" s="37">
        <v>0</v>
      </c>
      <c r="CP170" s="37">
        <v>0</v>
      </c>
      <c r="CQ170" s="37">
        <v>0</v>
      </c>
      <c r="CR170" s="37">
        <v>0</v>
      </c>
      <c r="CS170" s="37">
        <v>0</v>
      </c>
      <c r="CT170" s="37">
        <v>0</v>
      </c>
      <c r="CU170" s="37">
        <v>0</v>
      </c>
      <c r="CV170" s="37">
        <v>0</v>
      </c>
      <c r="CW170" s="37">
        <v>0</v>
      </c>
      <c r="CX170" s="37">
        <v>0</v>
      </c>
      <c r="CY170" s="214">
        <f t="shared" si="47"/>
        <v>0</v>
      </c>
      <c r="CZ170" s="37">
        <v>0</v>
      </c>
      <c r="DA170" s="37">
        <v>0</v>
      </c>
      <c r="DB170" s="37">
        <v>0</v>
      </c>
      <c r="DC170" s="37">
        <v>0</v>
      </c>
      <c r="DD170" s="37">
        <v>0</v>
      </c>
      <c r="DE170" s="37">
        <v>0</v>
      </c>
      <c r="DF170" s="37">
        <v>0</v>
      </c>
      <c r="DG170" s="37">
        <v>0</v>
      </c>
      <c r="DH170" s="37">
        <v>0</v>
      </c>
      <c r="DI170" s="37">
        <v>0</v>
      </c>
      <c r="DJ170" s="37">
        <v>0</v>
      </c>
      <c r="DK170" s="37">
        <v>0</v>
      </c>
      <c r="DL170" s="214">
        <f t="shared" si="48"/>
        <v>0</v>
      </c>
      <c r="DM170" s="37">
        <v>0</v>
      </c>
      <c r="DN170" s="37">
        <v>0</v>
      </c>
      <c r="DO170" s="37">
        <v>0</v>
      </c>
      <c r="DP170" s="37">
        <v>0</v>
      </c>
      <c r="DQ170" s="37">
        <v>0</v>
      </c>
      <c r="DR170" s="37">
        <v>0</v>
      </c>
      <c r="DS170" s="37">
        <v>0</v>
      </c>
      <c r="DT170" s="37">
        <v>0</v>
      </c>
      <c r="DU170" s="37">
        <v>0</v>
      </c>
      <c r="DV170" s="37">
        <v>0</v>
      </c>
      <c r="DW170" s="37">
        <v>0</v>
      </c>
      <c r="DX170" s="37">
        <v>0</v>
      </c>
      <c r="DY170" s="54">
        <v>0</v>
      </c>
      <c r="DZ170" s="37">
        <v>0</v>
      </c>
      <c r="EA170" s="37"/>
      <c r="EE170" s="113"/>
      <c r="EF170" s="113"/>
      <c r="EG170" s="113"/>
      <c r="EH170" s="113"/>
      <c r="EI170" s="113"/>
      <c r="EJ170" s="113"/>
      <c r="EK170" s="113"/>
      <c r="EL170" s="113"/>
      <c r="EM170" s="113"/>
      <c r="EN170" s="113"/>
      <c r="EO170" s="113"/>
      <c r="EP170" s="113"/>
      <c r="EQ170" s="113"/>
      <c r="ER170" s="113"/>
      <c r="ES170" s="113"/>
      <c r="ET170" s="113"/>
      <c r="EU170" s="113"/>
      <c r="EV170" s="113"/>
    </row>
    <row r="171" spans="1:3430" ht="20.100000000000001" customHeight="1" x14ac:dyDescent="0.25">
      <c r="A171" s="269"/>
      <c r="B171" s="70" t="s">
        <v>14</v>
      </c>
      <c r="C171" s="53" t="s">
        <v>74</v>
      </c>
      <c r="D171" s="84">
        <v>0</v>
      </c>
      <c r="E171" s="85">
        <v>0</v>
      </c>
      <c r="F171" s="85">
        <v>0</v>
      </c>
      <c r="G171" s="85">
        <v>0</v>
      </c>
      <c r="H171" s="85">
        <v>0</v>
      </c>
      <c r="I171" s="85">
        <v>0</v>
      </c>
      <c r="J171" s="85">
        <v>0</v>
      </c>
      <c r="K171" s="85">
        <v>0</v>
      </c>
      <c r="L171" s="85">
        <v>0</v>
      </c>
      <c r="M171" s="85">
        <v>0</v>
      </c>
      <c r="N171" s="85">
        <v>0</v>
      </c>
      <c r="O171" s="85">
        <v>0</v>
      </c>
      <c r="P171" s="77">
        <v>0</v>
      </c>
      <c r="Q171" s="77">
        <v>0</v>
      </c>
      <c r="R171" s="77">
        <v>0</v>
      </c>
      <c r="S171" s="77">
        <v>0</v>
      </c>
      <c r="T171" s="77">
        <v>0</v>
      </c>
      <c r="U171" s="77">
        <v>0</v>
      </c>
      <c r="V171" s="77">
        <v>0</v>
      </c>
      <c r="W171" s="77">
        <v>0</v>
      </c>
      <c r="X171" s="77">
        <v>0</v>
      </c>
      <c r="Y171" s="88">
        <v>0</v>
      </c>
      <c r="Z171" s="88">
        <v>0</v>
      </c>
      <c r="AA171" s="88">
        <v>0</v>
      </c>
      <c r="AB171" s="78">
        <v>0</v>
      </c>
      <c r="AC171" s="78">
        <v>0</v>
      </c>
      <c r="AD171" s="78">
        <v>0</v>
      </c>
      <c r="AE171" s="78">
        <v>0</v>
      </c>
      <c r="AF171" s="78">
        <v>0</v>
      </c>
      <c r="AG171" s="78">
        <v>0</v>
      </c>
      <c r="AH171" s="78">
        <v>0</v>
      </c>
      <c r="AI171" s="78">
        <v>0</v>
      </c>
      <c r="AJ171" s="78">
        <v>0</v>
      </c>
      <c r="AK171" s="117">
        <v>0</v>
      </c>
      <c r="AL171" s="117">
        <v>0</v>
      </c>
      <c r="AM171" s="117">
        <v>0</v>
      </c>
      <c r="AN171" s="54">
        <v>0</v>
      </c>
      <c r="AO171" s="37">
        <v>0</v>
      </c>
      <c r="AP171" s="37">
        <v>0</v>
      </c>
      <c r="AQ171" s="37">
        <v>0</v>
      </c>
      <c r="AR171" s="37">
        <v>0</v>
      </c>
      <c r="AS171" s="37">
        <v>0</v>
      </c>
      <c r="AT171" s="37">
        <v>0</v>
      </c>
      <c r="AU171" s="37">
        <v>0</v>
      </c>
      <c r="AV171" s="37">
        <v>0</v>
      </c>
      <c r="AW171" s="37">
        <v>0</v>
      </c>
      <c r="AX171" s="37">
        <v>0</v>
      </c>
      <c r="AY171" s="37">
        <v>0</v>
      </c>
      <c r="AZ171" s="54">
        <v>0</v>
      </c>
      <c r="BA171" s="37">
        <v>0</v>
      </c>
      <c r="BB171" s="37">
        <v>0</v>
      </c>
      <c r="BC171" s="37">
        <v>0</v>
      </c>
      <c r="BD171" s="37">
        <v>0</v>
      </c>
      <c r="BE171" s="37">
        <v>0</v>
      </c>
      <c r="BF171" s="37">
        <v>0</v>
      </c>
      <c r="BG171" s="37">
        <v>0</v>
      </c>
      <c r="BH171" s="37">
        <v>0</v>
      </c>
      <c r="BI171" s="37">
        <v>0</v>
      </c>
      <c r="BJ171" s="37">
        <v>0</v>
      </c>
      <c r="BK171" s="37">
        <v>0</v>
      </c>
      <c r="BL171" s="197">
        <f t="shared" si="45"/>
        <v>0</v>
      </c>
      <c r="BM171" s="37">
        <v>0</v>
      </c>
      <c r="BN171" s="37">
        <v>0</v>
      </c>
      <c r="BO171" s="37">
        <v>0</v>
      </c>
      <c r="BP171" s="37">
        <v>0</v>
      </c>
      <c r="BQ171" s="37">
        <v>0</v>
      </c>
      <c r="BR171" s="37">
        <v>0</v>
      </c>
      <c r="BS171" s="37">
        <v>0</v>
      </c>
      <c r="BT171" s="37">
        <v>0</v>
      </c>
      <c r="BU171" s="37">
        <v>0</v>
      </c>
      <c r="BV171" s="37">
        <v>0</v>
      </c>
      <c r="BW171" s="37">
        <v>0</v>
      </c>
      <c r="BX171" s="37">
        <v>0</v>
      </c>
      <c r="BY171" s="214">
        <f t="shared" si="17"/>
        <v>0</v>
      </c>
      <c r="BZ171" s="54">
        <v>0</v>
      </c>
      <c r="CA171" s="37">
        <v>0</v>
      </c>
      <c r="CB171" s="37">
        <v>0</v>
      </c>
      <c r="CC171" s="37">
        <v>0</v>
      </c>
      <c r="CD171" s="37">
        <v>0</v>
      </c>
      <c r="CE171" s="37">
        <v>0</v>
      </c>
      <c r="CF171" s="37">
        <v>0</v>
      </c>
      <c r="CG171" s="37">
        <v>0</v>
      </c>
      <c r="CH171" s="37">
        <v>0</v>
      </c>
      <c r="CI171" s="37">
        <v>0</v>
      </c>
      <c r="CJ171" s="37">
        <v>0</v>
      </c>
      <c r="CK171" s="37">
        <v>0</v>
      </c>
      <c r="CL171" s="197">
        <f t="shared" si="46"/>
        <v>0</v>
      </c>
      <c r="CM171" s="37">
        <v>0</v>
      </c>
      <c r="CN171" s="37">
        <v>0</v>
      </c>
      <c r="CO171" s="37">
        <v>0</v>
      </c>
      <c r="CP171" s="37">
        <v>0</v>
      </c>
      <c r="CQ171" s="37">
        <v>0</v>
      </c>
      <c r="CR171" s="37">
        <v>0</v>
      </c>
      <c r="CS171" s="37">
        <v>0</v>
      </c>
      <c r="CT171" s="37">
        <v>0</v>
      </c>
      <c r="CU171" s="37">
        <v>0</v>
      </c>
      <c r="CV171" s="37">
        <v>0</v>
      </c>
      <c r="CW171" s="37">
        <v>0</v>
      </c>
      <c r="CX171" s="37">
        <v>0</v>
      </c>
      <c r="CY171" s="214">
        <f t="shared" si="47"/>
        <v>0</v>
      </c>
      <c r="CZ171" s="37">
        <v>0</v>
      </c>
      <c r="DA171" s="37">
        <v>0</v>
      </c>
      <c r="DB171" s="37">
        <v>0</v>
      </c>
      <c r="DC171" s="37">
        <v>0</v>
      </c>
      <c r="DD171" s="37">
        <v>0</v>
      </c>
      <c r="DE171" s="37">
        <v>0</v>
      </c>
      <c r="DF171" s="37">
        <v>0</v>
      </c>
      <c r="DG171" s="37">
        <v>0</v>
      </c>
      <c r="DH171" s="37">
        <v>0</v>
      </c>
      <c r="DI171" s="37">
        <v>0</v>
      </c>
      <c r="DJ171" s="37">
        <v>0</v>
      </c>
      <c r="DK171" s="37">
        <v>0</v>
      </c>
      <c r="DL171" s="214">
        <f t="shared" si="48"/>
        <v>0</v>
      </c>
      <c r="DM171" s="37">
        <v>0</v>
      </c>
      <c r="DN171" s="37">
        <v>0</v>
      </c>
      <c r="DO171" s="37">
        <v>0</v>
      </c>
      <c r="DP171" s="37">
        <v>0</v>
      </c>
      <c r="DQ171" s="37">
        <v>0</v>
      </c>
      <c r="DR171" s="37">
        <v>0</v>
      </c>
      <c r="DS171" s="37">
        <v>0</v>
      </c>
      <c r="DT171" s="37">
        <v>0</v>
      </c>
      <c r="DU171" s="37">
        <v>0</v>
      </c>
      <c r="DV171" s="37">
        <v>0</v>
      </c>
      <c r="DW171" s="37">
        <v>0</v>
      </c>
      <c r="DX171" s="37">
        <v>0</v>
      </c>
      <c r="DY171" s="54">
        <v>0</v>
      </c>
      <c r="DZ171" s="37">
        <v>0</v>
      </c>
      <c r="EA171" s="37"/>
      <c r="EE171" s="113"/>
      <c r="EF171" s="113"/>
      <c r="EG171" s="113"/>
      <c r="EH171" s="113"/>
      <c r="EI171" s="113"/>
      <c r="EJ171" s="113"/>
      <c r="EK171" s="113"/>
      <c r="EL171" s="113"/>
      <c r="EM171" s="113"/>
      <c r="EN171" s="113"/>
      <c r="EO171" s="113"/>
      <c r="EP171" s="113"/>
      <c r="EQ171" s="113"/>
      <c r="ER171" s="113"/>
      <c r="ES171" s="113"/>
      <c r="ET171" s="113"/>
      <c r="EU171" s="113"/>
      <c r="EV171" s="113"/>
    </row>
    <row r="172" spans="1:3430" ht="20.100000000000001" customHeight="1" x14ac:dyDescent="0.25">
      <c r="A172" s="269"/>
      <c r="B172" s="70" t="s">
        <v>15</v>
      </c>
      <c r="C172" s="71" t="s">
        <v>16</v>
      </c>
      <c r="D172" s="84">
        <v>0</v>
      </c>
      <c r="E172" s="85">
        <v>0</v>
      </c>
      <c r="F172" s="85">
        <v>1</v>
      </c>
      <c r="G172" s="85">
        <v>1</v>
      </c>
      <c r="H172" s="85">
        <v>2</v>
      </c>
      <c r="I172" s="85">
        <v>0</v>
      </c>
      <c r="J172" s="85">
        <v>0</v>
      </c>
      <c r="K172" s="85">
        <v>0</v>
      </c>
      <c r="L172" s="85">
        <v>0</v>
      </c>
      <c r="M172" s="85">
        <v>1</v>
      </c>
      <c r="N172" s="85">
        <v>0</v>
      </c>
      <c r="O172" s="85">
        <v>0</v>
      </c>
      <c r="P172" s="77">
        <v>0</v>
      </c>
      <c r="Q172" s="77">
        <v>0</v>
      </c>
      <c r="R172" s="77">
        <v>0</v>
      </c>
      <c r="S172" s="77">
        <v>0</v>
      </c>
      <c r="T172" s="77">
        <v>0</v>
      </c>
      <c r="U172" s="77">
        <v>0</v>
      </c>
      <c r="V172" s="77">
        <v>0</v>
      </c>
      <c r="W172" s="77">
        <v>0</v>
      </c>
      <c r="X172" s="77">
        <v>0</v>
      </c>
      <c r="Y172" s="88">
        <v>0</v>
      </c>
      <c r="Z172" s="88">
        <v>12</v>
      </c>
      <c r="AA172" s="88">
        <v>148</v>
      </c>
      <c r="AB172" s="78">
        <v>5</v>
      </c>
      <c r="AC172" s="78">
        <v>2</v>
      </c>
      <c r="AD172" s="78">
        <v>3</v>
      </c>
      <c r="AE172" s="78">
        <v>4</v>
      </c>
      <c r="AF172" s="78">
        <v>18</v>
      </c>
      <c r="AG172" s="78">
        <v>5</v>
      </c>
      <c r="AH172" s="78">
        <v>24</v>
      </c>
      <c r="AI172" s="78">
        <v>58</v>
      </c>
      <c r="AJ172" s="78">
        <v>21</v>
      </c>
      <c r="AK172" s="117">
        <v>5</v>
      </c>
      <c r="AL172" s="117">
        <v>1</v>
      </c>
      <c r="AM172" s="117">
        <v>0</v>
      </c>
      <c r="AN172" s="54">
        <v>0</v>
      </c>
      <c r="AO172" s="37">
        <v>0</v>
      </c>
      <c r="AP172" s="37">
        <v>0</v>
      </c>
      <c r="AQ172" s="37">
        <v>0</v>
      </c>
      <c r="AR172" s="37">
        <v>0</v>
      </c>
      <c r="AS172" s="37">
        <v>0</v>
      </c>
      <c r="AT172" s="37">
        <v>0</v>
      </c>
      <c r="AU172" s="37">
        <v>0</v>
      </c>
      <c r="AV172" s="37">
        <v>0</v>
      </c>
      <c r="AW172" s="37">
        <v>0</v>
      </c>
      <c r="AX172" s="37">
        <v>0</v>
      </c>
      <c r="AY172" s="37">
        <v>0</v>
      </c>
      <c r="AZ172" s="54">
        <v>1</v>
      </c>
      <c r="BA172" s="37">
        <v>4</v>
      </c>
      <c r="BB172" s="37">
        <v>2</v>
      </c>
      <c r="BC172" s="37">
        <v>1</v>
      </c>
      <c r="BD172" s="37">
        <v>0</v>
      </c>
      <c r="BE172" s="37">
        <v>1</v>
      </c>
      <c r="BF172" s="37">
        <v>1</v>
      </c>
      <c r="BG172" s="37">
        <v>0</v>
      </c>
      <c r="BH172" s="37">
        <v>0</v>
      </c>
      <c r="BI172" s="37">
        <v>2</v>
      </c>
      <c r="BJ172" s="37">
        <v>2</v>
      </c>
      <c r="BK172" s="37">
        <v>0</v>
      </c>
      <c r="BL172" s="197">
        <f t="shared" si="45"/>
        <v>14</v>
      </c>
      <c r="BM172" s="37">
        <v>0</v>
      </c>
      <c r="BN172" s="37">
        <v>0</v>
      </c>
      <c r="BO172" s="37">
        <v>0</v>
      </c>
      <c r="BP172" s="37">
        <v>0</v>
      </c>
      <c r="BQ172" s="37">
        <v>0</v>
      </c>
      <c r="BR172" s="37">
        <v>0</v>
      </c>
      <c r="BS172" s="37">
        <v>0</v>
      </c>
      <c r="BT172" s="37">
        <v>0</v>
      </c>
      <c r="BU172" s="37">
        <v>0</v>
      </c>
      <c r="BV172" s="37">
        <v>0</v>
      </c>
      <c r="BW172" s="37">
        <v>0</v>
      </c>
      <c r="BX172" s="37">
        <v>0</v>
      </c>
      <c r="BY172" s="214">
        <f t="shared" si="17"/>
        <v>0</v>
      </c>
      <c r="BZ172" s="54">
        <v>0</v>
      </c>
      <c r="CA172" s="37">
        <v>0</v>
      </c>
      <c r="CB172" s="37">
        <v>0</v>
      </c>
      <c r="CC172" s="37">
        <v>0</v>
      </c>
      <c r="CD172" s="37">
        <v>0</v>
      </c>
      <c r="CE172" s="37">
        <v>0</v>
      </c>
      <c r="CF172" s="37">
        <v>0</v>
      </c>
      <c r="CG172" s="37">
        <v>0</v>
      </c>
      <c r="CH172" s="37">
        <v>0</v>
      </c>
      <c r="CI172" s="37">
        <v>2</v>
      </c>
      <c r="CJ172" s="37">
        <v>0</v>
      </c>
      <c r="CK172" s="37">
        <v>0</v>
      </c>
      <c r="CL172" s="197">
        <f t="shared" si="46"/>
        <v>2</v>
      </c>
      <c r="CM172" s="37">
        <v>0</v>
      </c>
      <c r="CN172" s="37">
        <v>0</v>
      </c>
      <c r="CO172" s="37">
        <v>0</v>
      </c>
      <c r="CP172" s="37">
        <v>0</v>
      </c>
      <c r="CQ172" s="37">
        <v>0</v>
      </c>
      <c r="CR172" s="37">
        <v>0</v>
      </c>
      <c r="CS172" s="37">
        <v>0</v>
      </c>
      <c r="CT172" s="37">
        <v>0</v>
      </c>
      <c r="CU172" s="37">
        <v>0</v>
      </c>
      <c r="CV172" s="37">
        <v>0</v>
      </c>
      <c r="CW172" s="37">
        <v>0</v>
      </c>
      <c r="CX172" s="37">
        <v>0</v>
      </c>
      <c r="CY172" s="214">
        <f t="shared" si="47"/>
        <v>0</v>
      </c>
      <c r="CZ172" s="37">
        <v>0</v>
      </c>
      <c r="DA172" s="37">
        <v>1</v>
      </c>
      <c r="DB172" s="37">
        <v>0</v>
      </c>
      <c r="DC172" s="37">
        <v>0</v>
      </c>
      <c r="DD172" s="37">
        <v>0</v>
      </c>
      <c r="DE172" s="37">
        <v>0</v>
      </c>
      <c r="DF172" s="37">
        <v>0</v>
      </c>
      <c r="DG172" s="37">
        <v>0</v>
      </c>
      <c r="DH172" s="37">
        <v>0</v>
      </c>
      <c r="DI172" s="37">
        <v>0</v>
      </c>
      <c r="DJ172" s="37">
        <v>0</v>
      </c>
      <c r="DK172" s="37">
        <v>0</v>
      </c>
      <c r="DL172" s="214">
        <f t="shared" si="48"/>
        <v>1</v>
      </c>
      <c r="DM172" s="37">
        <v>0</v>
      </c>
      <c r="DN172" s="37">
        <v>0</v>
      </c>
      <c r="DO172" s="37">
        <v>0</v>
      </c>
      <c r="DP172" s="37">
        <v>2</v>
      </c>
      <c r="DQ172" s="37">
        <v>0</v>
      </c>
      <c r="DR172" s="37">
        <v>0</v>
      </c>
      <c r="DS172" s="37">
        <v>0</v>
      </c>
      <c r="DT172" s="37">
        <v>0</v>
      </c>
      <c r="DU172" s="37">
        <v>0</v>
      </c>
      <c r="DV172" s="37">
        <v>0</v>
      </c>
      <c r="DW172" s="37">
        <v>0</v>
      </c>
      <c r="DX172" s="37">
        <v>0</v>
      </c>
      <c r="DY172" s="54">
        <v>0</v>
      </c>
      <c r="DZ172" s="37">
        <v>0</v>
      </c>
      <c r="EA172" s="37"/>
      <c r="EE172" s="113"/>
      <c r="EF172" s="113"/>
      <c r="EG172" s="113"/>
      <c r="EH172" s="113"/>
      <c r="EI172" s="113"/>
      <c r="EJ172" s="113"/>
      <c r="EK172" s="113"/>
      <c r="EL172" s="113"/>
      <c r="EM172" s="113"/>
      <c r="EN172" s="113"/>
      <c r="EO172" s="113"/>
      <c r="EP172" s="113"/>
      <c r="EQ172" s="113"/>
      <c r="ER172" s="113"/>
      <c r="ES172" s="113"/>
      <c r="ET172" s="113"/>
      <c r="EU172" s="113"/>
      <c r="EV172" s="113"/>
    </row>
    <row r="173" spans="1:3430" ht="20.100000000000001" customHeight="1" x14ac:dyDescent="0.25">
      <c r="A173" s="269"/>
      <c r="B173" s="70" t="s">
        <v>19</v>
      </c>
      <c r="C173" s="71" t="s">
        <v>20</v>
      </c>
      <c r="D173" s="84">
        <v>258</v>
      </c>
      <c r="E173" s="85">
        <v>208</v>
      </c>
      <c r="F173" s="85">
        <v>237</v>
      </c>
      <c r="G173" s="85">
        <v>235</v>
      </c>
      <c r="H173" s="85">
        <v>218</v>
      </c>
      <c r="I173" s="85">
        <v>224</v>
      </c>
      <c r="J173" s="85">
        <v>253</v>
      </c>
      <c r="K173" s="85">
        <v>234</v>
      </c>
      <c r="L173" s="85">
        <v>248</v>
      </c>
      <c r="M173" s="85">
        <v>231</v>
      </c>
      <c r="N173" s="85">
        <v>234</v>
      </c>
      <c r="O173" s="85">
        <v>260</v>
      </c>
      <c r="P173" s="77">
        <v>214</v>
      </c>
      <c r="Q173" s="77">
        <v>207</v>
      </c>
      <c r="R173" s="77">
        <v>263</v>
      </c>
      <c r="S173" s="77">
        <v>254</v>
      </c>
      <c r="T173" s="77">
        <v>246</v>
      </c>
      <c r="U173" s="77">
        <v>226</v>
      </c>
      <c r="V173" s="77">
        <v>238</v>
      </c>
      <c r="W173" s="77">
        <v>238</v>
      </c>
      <c r="X173" s="77">
        <v>246</v>
      </c>
      <c r="Y173" s="88">
        <v>233</v>
      </c>
      <c r="Z173" s="88">
        <v>238</v>
      </c>
      <c r="AA173" s="88">
        <v>250</v>
      </c>
      <c r="AB173" s="78">
        <v>227</v>
      </c>
      <c r="AC173" s="78">
        <v>235</v>
      </c>
      <c r="AD173" s="78">
        <v>237</v>
      </c>
      <c r="AE173" s="78">
        <v>249</v>
      </c>
      <c r="AF173" s="78">
        <v>264</v>
      </c>
      <c r="AG173" s="78">
        <v>254</v>
      </c>
      <c r="AH173" s="78">
        <v>276</v>
      </c>
      <c r="AI173" s="78">
        <v>409</v>
      </c>
      <c r="AJ173" s="78">
        <v>401</v>
      </c>
      <c r="AK173" s="117">
        <v>342</v>
      </c>
      <c r="AL173" s="117">
        <v>385</v>
      </c>
      <c r="AM173" s="117">
        <v>385</v>
      </c>
      <c r="AN173" s="54">
        <v>350</v>
      </c>
      <c r="AO173" s="37">
        <v>368</v>
      </c>
      <c r="AP173" s="37">
        <v>416</v>
      </c>
      <c r="AQ173" s="37">
        <v>364</v>
      </c>
      <c r="AR173" s="37">
        <v>437</v>
      </c>
      <c r="AS173" s="37">
        <v>380</v>
      </c>
      <c r="AT173" s="37">
        <v>409</v>
      </c>
      <c r="AU173" s="37">
        <v>418</v>
      </c>
      <c r="AV173" s="37">
        <v>391</v>
      </c>
      <c r="AW173" s="37">
        <v>462</v>
      </c>
      <c r="AX173" s="37">
        <v>386</v>
      </c>
      <c r="AY173" s="37">
        <v>416</v>
      </c>
      <c r="AZ173" s="54">
        <v>403</v>
      </c>
      <c r="BA173" s="37">
        <v>351</v>
      </c>
      <c r="BB173" s="37">
        <v>379</v>
      </c>
      <c r="BC173" s="37">
        <v>442</v>
      </c>
      <c r="BD173" s="37">
        <v>446</v>
      </c>
      <c r="BE173" s="37">
        <v>403</v>
      </c>
      <c r="BF173" s="37">
        <v>467</v>
      </c>
      <c r="BG173" s="37">
        <v>453</v>
      </c>
      <c r="BH173" s="37">
        <v>442</v>
      </c>
      <c r="BI173" s="37">
        <v>476</v>
      </c>
      <c r="BJ173" s="37">
        <v>448</v>
      </c>
      <c r="BK173" s="37">
        <v>453</v>
      </c>
      <c r="BL173" s="197">
        <f t="shared" si="45"/>
        <v>5163</v>
      </c>
      <c r="BM173" s="37">
        <v>433</v>
      </c>
      <c r="BN173" s="37">
        <v>437</v>
      </c>
      <c r="BO173" s="37">
        <v>404</v>
      </c>
      <c r="BP173" s="37">
        <v>474</v>
      </c>
      <c r="BQ173" s="37">
        <v>448</v>
      </c>
      <c r="BR173" s="37">
        <v>444</v>
      </c>
      <c r="BS173" s="37">
        <v>487</v>
      </c>
      <c r="BT173" s="37">
        <v>451</v>
      </c>
      <c r="BU173" s="37">
        <v>502</v>
      </c>
      <c r="BV173" s="37">
        <v>504</v>
      </c>
      <c r="BW173" s="37">
        <v>412</v>
      </c>
      <c r="BX173" s="37">
        <v>495</v>
      </c>
      <c r="BY173" s="214">
        <f t="shared" si="17"/>
        <v>5491</v>
      </c>
      <c r="BZ173" s="54">
        <v>412</v>
      </c>
      <c r="CA173" s="37">
        <v>367</v>
      </c>
      <c r="CB173" s="37">
        <v>461</v>
      </c>
      <c r="CC173" s="37">
        <v>480</v>
      </c>
      <c r="CD173" s="37">
        <v>421</v>
      </c>
      <c r="CE173" s="37">
        <v>415</v>
      </c>
      <c r="CF173" s="37">
        <v>483</v>
      </c>
      <c r="CG173" s="37">
        <v>419</v>
      </c>
      <c r="CH173" s="37">
        <v>462</v>
      </c>
      <c r="CI173" s="37">
        <v>454</v>
      </c>
      <c r="CJ173" s="37">
        <v>442</v>
      </c>
      <c r="CK173" s="37">
        <v>475</v>
      </c>
      <c r="CL173" s="197">
        <f t="shared" si="46"/>
        <v>5291</v>
      </c>
      <c r="CM173" s="37">
        <v>408</v>
      </c>
      <c r="CN173" s="37">
        <v>389</v>
      </c>
      <c r="CO173" s="37">
        <v>481</v>
      </c>
      <c r="CP173" s="37">
        <v>458</v>
      </c>
      <c r="CQ173" s="37">
        <v>435</v>
      </c>
      <c r="CR173" s="37">
        <v>479</v>
      </c>
      <c r="CS173" s="37">
        <v>469</v>
      </c>
      <c r="CT173" s="37">
        <v>490</v>
      </c>
      <c r="CU173" s="37">
        <v>471</v>
      </c>
      <c r="CV173" s="37">
        <v>496</v>
      </c>
      <c r="CW173" s="37">
        <v>466</v>
      </c>
      <c r="CX173" s="37">
        <v>477</v>
      </c>
      <c r="CY173" s="214">
        <f t="shared" si="47"/>
        <v>5519</v>
      </c>
      <c r="CZ173" s="37">
        <v>466</v>
      </c>
      <c r="DA173" s="37">
        <v>407</v>
      </c>
      <c r="DB173" s="37">
        <v>526</v>
      </c>
      <c r="DC173" s="37">
        <v>446</v>
      </c>
      <c r="DD173" s="37">
        <v>525</v>
      </c>
      <c r="DE173" s="37">
        <v>490</v>
      </c>
      <c r="DF173" s="37">
        <v>523</v>
      </c>
      <c r="DG173" s="37">
        <v>496</v>
      </c>
      <c r="DH173" s="37">
        <v>479</v>
      </c>
      <c r="DI173" s="37">
        <v>496</v>
      </c>
      <c r="DJ173" s="37">
        <v>489</v>
      </c>
      <c r="DK173" s="37">
        <v>472</v>
      </c>
      <c r="DL173" s="214">
        <f t="shared" si="48"/>
        <v>5815</v>
      </c>
      <c r="DM173" s="37">
        <v>521</v>
      </c>
      <c r="DN173" s="37">
        <v>431</v>
      </c>
      <c r="DO173" s="37">
        <v>505</v>
      </c>
      <c r="DP173" s="37">
        <v>500</v>
      </c>
      <c r="DQ173" s="37">
        <v>514</v>
      </c>
      <c r="DR173" s="37">
        <v>462</v>
      </c>
      <c r="DS173" s="37">
        <v>516</v>
      </c>
      <c r="DT173" s="37">
        <v>522</v>
      </c>
      <c r="DU173" s="37">
        <v>469</v>
      </c>
      <c r="DV173" s="37">
        <v>539</v>
      </c>
      <c r="DW173" s="37">
        <v>502</v>
      </c>
      <c r="DX173" s="37">
        <v>488</v>
      </c>
      <c r="DY173" s="54">
        <v>505</v>
      </c>
      <c r="DZ173" s="37">
        <v>488</v>
      </c>
      <c r="EA173" s="37"/>
      <c r="EE173" s="113"/>
      <c r="EF173" s="113"/>
      <c r="EG173" s="113"/>
      <c r="EH173" s="113"/>
      <c r="EI173" s="113"/>
      <c r="EJ173" s="113"/>
      <c r="EK173" s="113"/>
      <c r="EL173" s="113"/>
      <c r="EM173" s="113"/>
      <c r="EN173" s="113"/>
      <c r="EO173" s="113"/>
      <c r="EP173" s="113"/>
      <c r="EQ173" s="113"/>
      <c r="ER173" s="113"/>
      <c r="ES173" s="113"/>
      <c r="ET173" s="113"/>
      <c r="EU173" s="113"/>
      <c r="EV173" s="113"/>
    </row>
    <row r="174" spans="1:3430" ht="20.100000000000001" customHeight="1" x14ac:dyDescent="0.25">
      <c r="A174" s="269"/>
      <c r="B174" s="70" t="s">
        <v>218</v>
      </c>
      <c r="C174" s="71" t="s">
        <v>219</v>
      </c>
      <c r="D174" s="84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77"/>
      <c r="Q174" s="77"/>
      <c r="R174" s="77"/>
      <c r="S174" s="77"/>
      <c r="T174" s="77"/>
      <c r="U174" s="77"/>
      <c r="V174" s="77"/>
      <c r="W174" s="77"/>
      <c r="X174" s="77"/>
      <c r="Y174" s="88"/>
      <c r="Z174" s="88"/>
      <c r="AA174" s="88"/>
      <c r="AB174" s="78"/>
      <c r="AC174" s="78"/>
      <c r="AD174" s="78"/>
      <c r="AE174" s="78"/>
      <c r="AF174" s="78"/>
      <c r="AG174" s="78"/>
      <c r="AH174" s="78"/>
      <c r="AI174" s="78"/>
      <c r="AJ174" s="78"/>
      <c r="AK174" s="117"/>
      <c r="AL174" s="117"/>
      <c r="AM174" s="117"/>
      <c r="AN174" s="54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54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19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214"/>
      <c r="BZ174" s="54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19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214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214"/>
      <c r="DM174" s="37"/>
      <c r="DN174" s="37"/>
      <c r="DO174" s="37"/>
      <c r="DP174" s="37"/>
      <c r="DQ174" s="37"/>
      <c r="DR174" s="37"/>
      <c r="DS174" s="37"/>
      <c r="DT174" s="37"/>
      <c r="DU174" s="37"/>
      <c r="DV174" s="37"/>
      <c r="DW174" s="37"/>
      <c r="DX174" s="37"/>
      <c r="DY174" s="54"/>
      <c r="DZ174" s="37">
        <v>0</v>
      </c>
      <c r="EA174" s="37"/>
      <c r="EE174" s="113"/>
      <c r="EF174" s="113"/>
      <c r="EG174" s="113"/>
      <c r="EH174" s="113"/>
      <c r="EI174" s="113"/>
      <c r="EJ174" s="113"/>
      <c r="EK174" s="113"/>
      <c r="EL174" s="113"/>
      <c r="EM174" s="113"/>
      <c r="EN174" s="113"/>
      <c r="EO174" s="113"/>
      <c r="EP174" s="113"/>
      <c r="EQ174" s="113"/>
      <c r="ER174" s="113"/>
      <c r="ES174" s="113"/>
      <c r="ET174" s="113"/>
      <c r="EU174" s="113"/>
      <c r="EV174" s="113"/>
    </row>
    <row r="175" spans="1:3430" ht="20.100000000000001" customHeight="1" x14ac:dyDescent="0.25">
      <c r="A175" s="269"/>
      <c r="B175" s="46" t="s">
        <v>26</v>
      </c>
      <c r="C175" s="53" t="s">
        <v>64</v>
      </c>
      <c r="D175" s="84">
        <v>0</v>
      </c>
      <c r="E175" s="85">
        <v>0</v>
      </c>
      <c r="F175" s="85">
        <v>0</v>
      </c>
      <c r="G175" s="85">
        <v>0</v>
      </c>
      <c r="H175" s="85">
        <v>0</v>
      </c>
      <c r="I175" s="85">
        <v>0</v>
      </c>
      <c r="J175" s="85">
        <v>0</v>
      </c>
      <c r="K175" s="85">
        <v>0</v>
      </c>
      <c r="L175" s="85">
        <v>0</v>
      </c>
      <c r="M175" s="85">
        <v>0</v>
      </c>
      <c r="N175" s="85">
        <v>0</v>
      </c>
      <c r="O175" s="85">
        <v>0</v>
      </c>
      <c r="P175" s="77">
        <v>0</v>
      </c>
      <c r="Q175" s="77">
        <v>0</v>
      </c>
      <c r="R175" s="77">
        <v>0</v>
      </c>
      <c r="S175" s="77">
        <v>0</v>
      </c>
      <c r="T175" s="77">
        <v>0</v>
      </c>
      <c r="U175" s="77">
        <v>0</v>
      </c>
      <c r="V175" s="77">
        <v>0</v>
      </c>
      <c r="W175" s="77">
        <v>0</v>
      </c>
      <c r="X175" s="77">
        <v>0</v>
      </c>
      <c r="Y175" s="88">
        <v>0</v>
      </c>
      <c r="Z175" s="88">
        <v>0</v>
      </c>
      <c r="AA175" s="88">
        <v>0</v>
      </c>
      <c r="AB175" s="78">
        <v>0</v>
      </c>
      <c r="AC175" s="78">
        <v>0</v>
      </c>
      <c r="AD175" s="78">
        <v>0</v>
      </c>
      <c r="AE175" s="78">
        <v>0</v>
      </c>
      <c r="AF175" s="78">
        <v>0</v>
      </c>
      <c r="AG175" s="78">
        <v>0</v>
      </c>
      <c r="AH175" s="78">
        <v>0</v>
      </c>
      <c r="AI175" s="78">
        <v>0</v>
      </c>
      <c r="AJ175" s="78">
        <v>0</v>
      </c>
      <c r="AK175" s="78">
        <v>0</v>
      </c>
      <c r="AL175" s="78">
        <v>0</v>
      </c>
      <c r="AM175" s="78">
        <v>0</v>
      </c>
      <c r="AN175" s="54">
        <v>0</v>
      </c>
      <c r="AO175" s="37">
        <v>0</v>
      </c>
      <c r="AP175" s="37">
        <v>0</v>
      </c>
      <c r="AQ175" s="37">
        <v>0</v>
      </c>
      <c r="AR175" s="37">
        <v>0</v>
      </c>
      <c r="AS175" s="37">
        <v>0</v>
      </c>
      <c r="AT175" s="37">
        <v>0</v>
      </c>
      <c r="AU175" s="37">
        <v>0</v>
      </c>
      <c r="AV175" s="37">
        <v>0</v>
      </c>
      <c r="AW175" s="37">
        <v>0</v>
      </c>
      <c r="AX175" s="37">
        <v>0</v>
      </c>
      <c r="AY175" s="37">
        <v>0</v>
      </c>
      <c r="AZ175" s="54">
        <v>0</v>
      </c>
      <c r="BA175" s="37">
        <v>0</v>
      </c>
      <c r="BB175" s="37">
        <v>0</v>
      </c>
      <c r="BC175" s="37">
        <v>0</v>
      </c>
      <c r="BD175" s="37">
        <v>0</v>
      </c>
      <c r="BE175" s="37">
        <v>0</v>
      </c>
      <c r="BF175" s="37">
        <v>0</v>
      </c>
      <c r="BG175" s="37">
        <v>0</v>
      </c>
      <c r="BH175" s="37">
        <v>0</v>
      </c>
      <c r="BI175" s="37">
        <v>0</v>
      </c>
      <c r="BJ175" s="37">
        <v>0</v>
      </c>
      <c r="BK175" s="37">
        <v>0</v>
      </c>
      <c r="BL175" s="197">
        <f t="shared" si="45"/>
        <v>0</v>
      </c>
      <c r="BM175" s="37">
        <v>0</v>
      </c>
      <c r="BN175" s="37">
        <v>0</v>
      </c>
      <c r="BO175" s="37">
        <v>0</v>
      </c>
      <c r="BP175" s="37">
        <v>0</v>
      </c>
      <c r="BQ175" s="37">
        <v>0</v>
      </c>
      <c r="BR175" s="37">
        <v>0</v>
      </c>
      <c r="BS175" s="37">
        <v>0</v>
      </c>
      <c r="BT175" s="37">
        <v>0</v>
      </c>
      <c r="BU175" s="37">
        <v>29</v>
      </c>
      <c r="BV175" s="37">
        <v>56</v>
      </c>
      <c r="BW175" s="37">
        <v>28</v>
      </c>
      <c r="BX175" s="37">
        <v>23</v>
      </c>
      <c r="BY175" s="214">
        <f t="shared" si="17"/>
        <v>136</v>
      </c>
      <c r="BZ175" s="54">
        <v>34</v>
      </c>
      <c r="CA175" s="37">
        <v>8</v>
      </c>
      <c r="CB175" s="37">
        <v>1</v>
      </c>
      <c r="CC175" s="37">
        <v>2</v>
      </c>
      <c r="CD175" s="37">
        <v>1</v>
      </c>
      <c r="CE175" s="37">
        <v>0</v>
      </c>
      <c r="CF175" s="37">
        <v>3</v>
      </c>
      <c r="CG175" s="37">
        <v>10</v>
      </c>
      <c r="CH175" s="37">
        <v>4</v>
      </c>
      <c r="CI175" s="37">
        <v>7</v>
      </c>
      <c r="CJ175" s="37">
        <v>8</v>
      </c>
      <c r="CK175" s="37">
        <v>23</v>
      </c>
      <c r="CL175" s="197">
        <f t="shared" si="46"/>
        <v>101</v>
      </c>
      <c r="CM175" s="37">
        <v>7</v>
      </c>
      <c r="CN175" s="37">
        <v>15</v>
      </c>
      <c r="CO175" s="37">
        <v>26</v>
      </c>
      <c r="CP175" s="37">
        <v>18</v>
      </c>
      <c r="CQ175" s="37">
        <v>22</v>
      </c>
      <c r="CR175" s="37">
        <v>20</v>
      </c>
      <c r="CS175" s="37">
        <v>25</v>
      </c>
      <c r="CT175" s="37">
        <v>34</v>
      </c>
      <c r="CU175" s="37">
        <v>29</v>
      </c>
      <c r="CV175" s="37">
        <v>25</v>
      </c>
      <c r="CW175" s="37">
        <v>38</v>
      </c>
      <c r="CX175" s="37">
        <v>19</v>
      </c>
      <c r="CY175" s="214">
        <f t="shared" si="47"/>
        <v>278</v>
      </c>
      <c r="CZ175" s="37">
        <v>13</v>
      </c>
      <c r="DA175" s="37">
        <v>13</v>
      </c>
      <c r="DB175" s="37">
        <v>13</v>
      </c>
      <c r="DC175" s="37">
        <v>37</v>
      </c>
      <c r="DD175" s="37">
        <v>57</v>
      </c>
      <c r="DE175" s="37">
        <v>60</v>
      </c>
      <c r="DF175" s="37">
        <v>71</v>
      </c>
      <c r="DG175" s="37">
        <v>67</v>
      </c>
      <c r="DH175" s="37">
        <v>38</v>
      </c>
      <c r="DI175" s="37">
        <v>36</v>
      </c>
      <c r="DJ175" s="37">
        <v>18</v>
      </c>
      <c r="DK175" s="37">
        <v>29</v>
      </c>
      <c r="DL175" s="214">
        <f t="shared" si="48"/>
        <v>452</v>
      </c>
      <c r="DM175" s="37">
        <v>45</v>
      </c>
      <c r="DN175" s="37">
        <v>27</v>
      </c>
      <c r="DO175" s="37">
        <v>13</v>
      </c>
      <c r="DP175" s="37">
        <v>35</v>
      </c>
      <c r="DQ175" s="37">
        <v>37</v>
      </c>
      <c r="DR175" s="37">
        <v>25</v>
      </c>
      <c r="DS175" s="37">
        <v>28</v>
      </c>
      <c r="DT175" s="37">
        <v>32</v>
      </c>
      <c r="DU175" s="37">
        <v>29</v>
      </c>
      <c r="DV175" s="37">
        <v>13</v>
      </c>
      <c r="DW175" s="37">
        <v>34</v>
      </c>
      <c r="DX175" s="37">
        <v>18</v>
      </c>
      <c r="DY175" s="54">
        <v>24</v>
      </c>
      <c r="DZ175" s="37">
        <v>24</v>
      </c>
      <c r="EA175" s="37"/>
      <c r="EE175" s="113"/>
      <c r="EF175" s="113"/>
      <c r="EG175" s="113"/>
      <c r="EH175" s="113"/>
      <c r="EI175" s="113"/>
      <c r="EJ175" s="113"/>
      <c r="EK175" s="113"/>
      <c r="EL175" s="113"/>
      <c r="EM175" s="113"/>
      <c r="EN175" s="113"/>
      <c r="EO175" s="113"/>
      <c r="EP175" s="113"/>
      <c r="EQ175" s="113"/>
      <c r="ER175" s="113"/>
      <c r="ES175" s="113"/>
      <c r="ET175" s="113"/>
      <c r="EU175" s="113"/>
      <c r="EV175" s="113"/>
    </row>
    <row r="176" spans="1:3430" ht="20.100000000000001" customHeight="1" x14ac:dyDescent="0.25">
      <c r="A176" s="269"/>
      <c r="B176" s="46" t="s">
        <v>80</v>
      </c>
      <c r="C176" s="53" t="s">
        <v>84</v>
      </c>
      <c r="D176" s="84">
        <v>0</v>
      </c>
      <c r="E176" s="85">
        <v>0</v>
      </c>
      <c r="F176" s="85">
        <v>0</v>
      </c>
      <c r="G176" s="85">
        <v>0</v>
      </c>
      <c r="H176" s="85">
        <v>0</v>
      </c>
      <c r="I176" s="85">
        <v>0</v>
      </c>
      <c r="J176" s="85">
        <v>0</v>
      </c>
      <c r="K176" s="85">
        <v>0</v>
      </c>
      <c r="L176" s="85">
        <v>0</v>
      </c>
      <c r="M176" s="85">
        <v>0</v>
      </c>
      <c r="N176" s="85">
        <v>0</v>
      </c>
      <c r="O176" s="85">
        <v>0</v>
      </c>
      <c r="P176" s="77">
        <v>0</v>
      </c>
      <c r="Q176" s="77">
        <v>0</v>
      </c>
      <c r="R176" s="77">
        <v>0</v>
      </c>
      <c r="S176" s="77">
        <v>0</v>
      </c>
      <c r="T176" s="77">
        <v>0</v>
      </c>
      <c r="U176" s="77">
        <v>0</v>
      </c>
      <c r="V176" s="77">
        <v>0</v>
      </c>
      <c r="W176" s="77">
        <v>0</v>
      </c>
      <c r="X176" s="77">
        <v>0</v>
      </c>
      <c r="Y176" s="88">
        <v>0</v>
      </c>
      <c r="Z176" s="88">
        <v>0</v>
      </c>
      <c r="AA176" s="88">
        <v>0</v>
      </c>
      <c r="AB176" s="78">
        <v>0</v>
      </c>
      <c r="AC176" s="78">
        <v>0</v>
      </c>
      <c r="AD176" s="78">
        <v>0</v>
      </c>
      <c r="AE176" s="78">
        <v>0</v>
      </c>
      <c r="AF176" s="78">
        <v>0</v>
      </c>
      <c r="AG176" s="78">
        <v>0</v>
      </c>
      <c r="AH176" s="78">
        <v>0</v>
      </c>
      <c r="AI176" s="78">
        <v>0</v>
      </c>
      <c r="AJ176" s="78">
        <v>0</v>
      </c>
      <c r="AK176" s="78">
        <v>0</v>
      </c>
      <c r="AL176" s="78">
        <v>0</v>
      </c>
      <c r="AM176" s="78">
        <v>0</v>
      </c>
      <c r="AN176" s="54">
        <v>0</v>
      </c>
      <c r="AO176" s="37">
        <v>0</v>
      </c>
      <c r="AP176" s="37">
        <v>0</v>
      </c>
      <c r="AQ176" s="37">
        <v>0</v>
      </c>
      <c r="AR176" s="37">
        <v>0</v>
      </c>
      <c r="AS176" s="37">
        <v>0</v>
      </c>
      <c r="AT176" s="37">
        <v>0</v>
      </c>
      <c r="AU176" s="37">
        <v>0</v>
      </c>
      <c r="AV176" s="37">
        <v>0</v>
      </c>
      <c r="AW176" s="37">
        <v>0</v>
      </c>
      <c r="AX176" s="37">
        <v>0</v>
      </c>
      <c r="AY176" s="37">
        <v>0</v>
      </c>
      <c r="AZ176" s="54">
        <v>0</v>
      </c>
      <c r="BA176" s="37">
        <v>0</v>
      </c>
      <c r="BB176" s="37">
        <v>0</v>
      </c>
      <c r="BC176" s="37">
        <v>0</v>
      </c>
      <c r="BD176" s="37">
        <v>0</v>
      </c>
      <c r="BE176" s="37">
        <v>0</v>
      </c>
      <c r="BF176" s="37">
        <v>0</v>
      </c>
      <c r="BG176" s="37">
        <v>0</v>
      </c>
      <c r="BH176" s="37">
        <v>0</v>
      </c>
      <c r="BI176" s="37">
        <v>0</v>
      </c>
      <c r="BJ176" s="37">
        <v>0</v>
      </c>
      <c r="BK176" s="37">
        <v>0</v>
      </c>
      <c r="BL176" s="197">
        <f t="shared" si="45"/>
        <v>0</v>
      </c>
      <c r="BM176" s="37">
        <v>0</v>
      </c>
      <c r="BN176" s="37">
        <v>0</v>
      </c>
      <c r="BO176" s="37">
        <v>0</v>
      </c>
      <c r="BP176" s="37">
        <v>0</v>
      </c>
      <c r="BQ176" s="37">
        <v>0</v>
      </c>
      <c r="BR176" s="37">
        <v>0</v>
      </c>
      <c r="BS176" s="37">
        <v>0</v>
      </c>
      <c r="BT176" s="37">
        <v>0</v>
      </c>
      <c r="BU176" s="37">
        <v>0</v>
      </c>
      <c r="BV176" s="37">
        <v>0</v>
      </c>
      <c r="BW176" s="37">
        <v>0</v>
      </c>
      <c r="BX176" s="37">
        <v>305</v>
      </c>
      <c r="BY176" s="214">
        <f t="shared" si="17"/>
        <v>305</v>
      </c>
      <c r="BZ176" s="54">
        <v>301</v>
      </c>
      <c r="CA176" s="37">
        <v>279</v>
      </c>
      <c r="CB176" s="37">
        <v>322</v>
      </c>
      <c r="CC176" s="37">
        <v>289</v>
      </c>
      <c r="CD176" s="37">
        <v>292</v>
      </c>
      <c r="CE176" s="37">
        <v>312</v>
      </c>
      <c r="CF176" s="37">
        <v>340</v>
      </c>
      <c r="CG176" s="37">
        <v>331</v>
      </c>
      <c r="CH176" s="37">
        <v>333</v>
      </c>
      <c r="CI176" s="37">
        <v>347</v>
      </c>
      <c r="CJ176" s="37">
        <v>302</v>
      </c>
      <c r="CK176" s="37">
        <v>338</v>
      </c>
      <c r="CL176" s="197">
        <f t="shared" si="46"/>
        <v>3786</v>
      </c>
      <c r="CM176" s="37">
        <v>281</v>
      </c>
      <c r="CN176" s="37">
        <v>264</v>
      </c>
      <c r="CO176" s="37">
        <v>311</v>
      </c>
      <c r="CP176" s="37">
        <v>293</v>
      </c>
      <c r="CQ176" s="37">
        <v>306</v>
      </c>
      <c r="CR176" s="37">
        <v>311</v>
      </c>
      <c r="CS176" s="37">
        <v>297</v>
      </c>
      <c r="CT176" s="37">
        <v>332</v>
      </c>
      <c r="CU176" s="37">
        <v>327</v>
      </c>
      <c r="CV176" s="37">
        <v>312</v>
      </c>
      <c r="CW176" s="37">
        <v>316</v>
      </c>
      <c r="CX176" s="37">
        <v>325</v>
      </c>
      <c r="CY176" s="214">
        <f t="shared" si="47"/>
        <v>3675</v>
      </c>
      <c r="CZ176" s="37">
        <v>307</v>
      </c>
      <c r="DA176" s="37">
        <v>270</v>
      </c>
      <c r="DB176" s="37">
        <v>364</v>
      </c>
      <c r="DC176" s="37">
        <v>311</v>
      </c>
      <c r="DD176" s="37">
        <v>371</v>
      </c>
      <c r="DE176" s="37">
        <v>353</v>
      </c>
      <c r="DF176" s="37">
        <v>326</v>
      </c>
      <c r="DG176" s="37">
        <v>368</v>
      </c>
      <c r="DH176" s="37">
        <v>346</v>
      </c>
      <c r="DI176" s="37">
        <v>386</v>
      </c>
      <c r="DJ176" s="37">
        <v>372</v>
      </c>
      <c r="DK176" s="37">
        <v>335</v>
      </c>
      <c r="DL176" s="214">
        <f t="shared" si="48"/>
        <v>4109</v>
      </c>
      <c r="DM176" s="37">
        <v>388</v>
      </c>
      <c r="DN176" s="37">
        <v>327</v>
      </c>
      <c r="DO176" s="37">
        <v>353</v>
      </c>
      <c r="DP176" s="37">
        <v>381</v>
      </c>
      <c r="DQ176" s="37">
        <v>382</v>
      </c>
      <c r="DR176" s="37">
        <v>370</v>
      </c>
      <c r="DS176" s="37">
        <v>378</v>
      </c>
      <c r="DT176" s="37">
        <v>387</v>
      </c>
      <c r="DU176" s="37">
        <v>343</v>
      </c>
      <c r="DV176" s="37">
        <v>395</v>
      </c>
      <c r="DW176" s="37">
        <v>370</v>
      </c>
      <c r="DX176" s="37">
        <v>357</v>
      </c>
      <c r="DY176" s="54">
        <v>376</v>
      </c>
      <c r="DZ176" s="37">
        <v>343</v>
      </c>
      <c r="EA176" s="37"/>
      <c r="EE176" s="113"/>
      <c r="EF176" s="113"/>
      <c r="EG176" s="113"/>
      <c r="EH176" s="113"/>
      <c r="EI176" s="113"/>
      <c r="EJ176" s="113"/>
      <c r="EK176" s="113"/>
      <c r="EL176" s="113"/>
      <c r="EM176" s="113"/>
      <c r="EN176" s="113"/>
      <c r="EO176" s="113"/>
      <c r="EP176" s="113"/>
      <c r="EQ176" s="113"/>
      <c r="ER176" s="113"/>
      <c r="ES176" s="113"/>
      <c r="ET176" s="113"/>
      <c r="EU176" s="113"/>
      <c r="EV176" s="113"/>
    </row>
    <row r="177" spans="1:152" ht="20.100000000000001" customHeight="1" x14ac:dyDescent="0.25">
      <c r="A177" s="269"/>
      <c r="B177" s="46" t="s">
        <v>78</v>
      </c>
      <c r="C177" s="53" t="s">
        <v>83</v>
      </c>
      <c r="D177" s="84">
        <v>0</v>
      </c>
      <c r="E177" s="85">
        <v>0</v>
      </c>
      <c r="F177" s="85">
        <v>0</v>
      </c>
      <c r="G177" s="85">
        <v>0</v>
      </c>
      <c r="H177" s="85">
        <v>0</v>
      </c>
      <c r="I177" s="85">
        <v>0</v>
      </c>
      <c r="J177" s="85">
        <v>0</v>
      </c>
      <c r="K177" s="85">
        <v>0</v>
      </c>
      <c r="L177" s="85">
        <v>0</v>
      </c>
      <c r="M177" s="85">
        <v>0</v>
      </c>
      <c r="N177" s="85">
        <v>0</v>
      </c>
      <c r="O177" s="85">
        <v>0</v>
      </c>
      <c r="P177" s="77">
        <v>0</v>
      </c>
      <c r="Q177" s="77">
        <v>0</v>
      </c>
      <c r="R177" s="77">
        <v>0</v>
      </c>
      <c r="S177" s="77">
        <v>0</v>
      </c>
      <c r="T177" s="77">
        <v>0</v>
      </c>
      <c r="U177" s="77">
        <v>0</v>
      </c>
      <c r="V177" s="77">
        <v>0</v>
      </c>
      <c r="W177" s="77">
        <v>0</v>
      </c>
      <c r="X177" s="77">
        <v>0</v>
      </c>
      <c r="Y177" s="88">
        <v>0</v>
      </c>
      <c r="Z177" s="88">
        <v>0</v>
      </c>
      <c r="AA177" s="88">
        <v>0</v>
      </c>
      <c r="AB177" s="78">
        <v>0</v>
      </c>
      <c r="AC177" s="78">
        <v>0</v>
      </c>
      <c r="AD177" s="78">
        <v>0</v>
      </c>
      <c r="AE177" s="78">
        <v>0</v>
      </c>
      <c r="AF177" s="78">
        <v>0</v>
      </c>
      <c r="AG177" s="78">
        <v>0</v>
      </c>
      <c r="AH177" s="78">
        <v>0</v>
      </c>
      <c r="AI177" s="78">
        <v>0</v>
      </c>
      <c r="AJ177" s="78">
        <v>0</v>
      </c>
      <c r="AK177" s="78">
        <v>0</v>
      </c>
      <c r="AL177" s="78">
        <v>0</v>
      </c>
      <c r="AM177" s="78">
        <v>0</v>
      </c>
      <c r="AN177" s="54">
        <v>0</v>
      </c>
      <c r="AO177" s="37">
        <v>0</v>
      </c>
      <c r="AP177" s="37">
        <v>0</v>
      </c>
      <c r="AQ177" s="37">
        <v>0</v>
      </c>
      <c r="AR177" s="37">
        <v>0</v>
      </c>
      <c r="AS177" s="37">
        <v>0</v>
      </c>
      <c r="AT177" s="37">
        <v>0</v>
      </c>
      <c r="AU177" s="37">
        <v>0</v>
      </c>
      <c r="AV177" s="37">
        <v>0</v>
      </c>
      <c r="AW177" s="37">
        <v>0</v>
      </c>
      <c r="AX177" s="37">
        <v>0</v>
      </c>
      <c r="AY177" s="37">
        <v>0</v>
      </c>
      <c r="AZ177" s="54">
        <v>0</v>
      </c>
      <c r="BA177" s="37">
        <v>0</v>
      </c>
      <c r="BB177" s="37">
        <v>0</v>
      </c>
      <c r="BC177" s="37">
        <v>0</v>
      </c>
      <c r="BD177" s="37">
        <v>0</v>
      </c>
      <c r="BE177" s="37">
        <v>0</v>
      </c>
      <c r="BF177" s="37">
        <v>0</v>
      </c>
      <c r="BG177" s="37">
        <v>0</v>
      </c>
      <c r="BH177" s="37">
        <v>0</v>
      </c>
      <c r="BI177" s="37">
        <v>0</v>
      </c>
      <c r="BJ177" s="37">
        <v>0</v>
      </c>
      <c r="BK177" s="37">
        <v>0</v>
      </c>
      <c r="BL177" s="197">
        <f t="shared" si="45"/>
        <v>0</v>
      </c>
      <c r="BM177" s="37">
        <v>0</v>
      </c>
      <c r="BN177" s="37">
        <v>0</v>
      </c>
      <c r="BO177" s="37">
        <v>0</v>
      </c>
      <c r="BP177" s="37">
        <v>0</v>
      </c>
      <c r="BQ177" s="37">
        <v>0</v>
      </c>
      <c r="BR177" s="37">
        <v>0</v>
      </c>
      <c r="BS177" s="37">
        <v>0</v>
      </c>
      <c r="BT177" s="37">
        <v>0</v>
      </c>
      <c r="BU177" s="37">
        <v>0</v>
      </c>
      <c r="BV177" s="37">
        <v>0</v>
      </c>
      <c r="BW177" s="37">
        <v>0</v>
      </c>
      <c r="BX177" s="37">
        <v>66</v>
      </c>
      <c r="BY177" s="214">
        <f t="shared" si="17"/>
        <v>66</v>
      </c>
      <c r="BZ177" s="54">
        <v>59</v>
      </c>
      <c r="CA177" s="37">
        <v>57</v>
      </c>
      <c r="CB177" s="37">
        <v>73</v>
      </c>
      <c r="CC177" s="37">
        <v>65</v>
      </c>
      <c r="CD177" s="37">
        <v>66</v>
      </c>
      <c r="CE177" s="37">
        <v>84</v>
      </c>
      <c r="CF177" s="37">
        <v>82</v>
      </c>
      <c r="CG177" s="37">
        <v>64</v>
      </c>
      <c r="CH177" s="37">
        <v>69</v>
      </c>
      <c r="CI177" s="37">
        <v>65</v>
      </c>
      <c r="CJ177" s="37">
        <v>52</v>
      </c>
      <c r="CK177" s="37">
        <v>58</v>
      </c>
      <c r="CL177" s="197">
        <f t="shared" si="46"/>
        <v>794</v>
      </c>
      <c r="CM177" s="37">
        <v>75</v>
      </c>
      <c r="CN177" s="37">
        <v>70</v>
      </c>
      <c r="CO177" s="37">
        <v>67</v>
      </c>
      <c r="CP177" s="37">
        <v>56</v>
      </c>
      <c r="CQ177" s="37">
        <v>56</v>
      </c>
      <c r="CR177" s="37">
        <v>61</v>
      </c>
      <c r="CS177" s="37">
        <v>58</v>
      </c>
      <c r="CT177" s="37">
        <v>63</v>
      </c>
      <c r="CU177" s="37">
        <v>51</v>
      </c>
      <c r="CV177" s="37">
        <v>52</v>
      </c>
      <c r="CW177" s="37">
        <v>53</v>
      </c>
      <c r="CX177" s="37">
        <v>67</v>
      </c>
      <c r="CY177" s="214">
        <f t="shared" si="47"/>
        <v>729</v>
      </c>
      <c r="CZ177" s="37">
        <v>52</v>
      </c>
      <c r="DA177" s="37">
        <v>49</v>
      </c>
      <c r="DB177" s="37">
        <v>62</v>
      </c>
      <c r="DC177" s="37">
        <v>51</v>
      </c>
      <c r="DD177" s="37">
        <v>50</v>
      </c>
      <c r="DE177" s="37">
        <v>48</v>
      </c>
      <c r="DF177" s="37">
        <v>46</v>
      </c>
      <c r="DG177" s="37">
        <v>56</v>
      </c>
      <c r="DH177" s="37">
        <v>54</v>
      </c>
      <c r="DI177" s="37">
        <v>66</v>
      </c>
      <c r="DJ177" s="37">
        <v>52</v>
      </c>
      <c r="DK177" s="37">
        <v>47</v>
      </c>
      <c r="DL177" s="214">
        <f t="shared" si="48"/>
        <v>633</v>
      </c>
      <c r="DM177" s="37">
        <v>70</v>
      </c>
      <c r="DN177" s="37">
        <v>53</v>
      </c>
      <c r="DO177" s="37">
        <v>49</v>
      </c>
      <c r="DP177" s="37">
        <v>64</v>
      </c>
      <c r="DQ177" s="37">
        <v>52</v>
      </c>
      <c r="DR177" s="37">
        <v>43</v>
      </c>
      <c r="DS177" s="37">
        <v>54</v>
      </c>
      <c r="DT177" s="37">
        <v>67</v>
      </c>
      <c r="DU177" s="37">
        <v>44</v>
      </c>
      <c r="DV177" s="37">
        <v>50</v>
      </c>
      <c r="DW177" s="37">
        <v>45</v>
      </c>
      <c r="DX177" s="37">
        <v>48</v>
      </c>
      <c r="DY177" s="54">
        <v>52</v>
      </c>
      <c r="DZ177" s="37">
        <v>55</v>
      </c>
      <c r="EA177" s="37"/>
      <c r="EE177" s="113"/>
      <c r="EF177" s="113"/>
      <c r="EG177" s="113"/>
      <c r="EH177" s="113"/>
      <c r="EI177" s="113"/>
      <c r="EJ177" s="113"/>
      <c r="EK177" s="113"/>
      <c r="EL177" s="113"/>
      <c r="EM177" s="113"/>
      <c r="EN177" s="113"/>
      <c r="EO177" s="113"/>
      <c r="EP177" s="113"/>
      <c r="EQ177" s="113"/>
      <c r="ER177" s="113"/>
      <c r="ES177" s="113"/>
      <c r="ET177" s="113"/>
      <c r="EU177" s="113"/>
      <c r="EV177" s="113"/>
    </row>
    <row r="178" spans="1:152" ht="20.100000000000001" customHeight="1" x14ac:dyDescent="0.25">
      <c r="A178" s="269"/>
      <c r="B178" s="46" t="s">
        <v>81</v>
      </c>
      <c r="C178" s="53" t="s">
        <v>85</v>
      </c>
      <c r="D178" s="84">
        <v>0</v>
      </c>
      <c r="E178" s="85">
        <v>0</v>
      </c>
      <c r="F178" s="85">
        <v>0</v>
      </c>
      <c r="G178" s="85">
        <v>0</v>
      </c>
      <c r="H178" s="85">
        <v>0</v>
      </c>
      <c r="I178" s="85">
        <v>0</v>
      </c>
      <c r="J178" s="85">
        <v>0</v>
      </c>
      <c r="K178" s="85">
        <v>0</v>
      </c>
      <c r="L178" s="85">
        <v>0</v>
      </c>
      <c r="M178" s="85">
        <v>0</v>
      </c>
      <c r="N178" s="85">
        <v>0</v>
      </c>
      <c r="O178" s="85">
        <v>0</v>
      </c>
      <c r="P178" s="77">
        <v>0</v>
      </c>
      <c r="Q178" s="77">
        <v>0</v>
      </c>
      <c r="R178" s="77">
        <v>0</v>
      </c>
      <c r="S178" s="77">
        <v>0</v>
      </c>
      <c r="T178" s="77">
        <v>0</v>
      </c>
      <c r="U178" s="77">
        <v>0</v>
      </c>
      <c r="V178" s="77">
        <v>0</v>
      </c>
      <c r="W178" s="77">
        <v>0</v>
      </c>
      <c r="X178" s="77">
        <v>0</v>
      </c>
      <c r="Y178" s="88">
        <v>0</v>
      </c>
      <c r="Z178" s="88">
        <v>0</v>
      </c>
      <c r="AA178" s="88">
        <v>0</v>
      </c>
      <c r="AB178" s="78">
        <v>0</v>
      </c>
      <c r="AC178" s="78">
        <v>0</v>
      </c>
      <c r="AD178" s="78">
        <v>0</v>
      </c>
      <c r="AE178" s="78">
        <v>0</v>
      </c>
      <c r="AF178" s="78">
        <v>0</v>
      </c>
      <c r="AG178" s="78">
        <v>0</v>
      </c>
      <c r="AH178" s="78">
        <v>0</v>
      </c>
      <c r="AI178" s="78">
        <v>0</v>
      </c>
      <c r="AJ178" s="78">
        <v>0</v>
      </c>
      <c r="AK178" s="78">
        <v>0</v>
      </c>
      <c r="AL178" s="78">
        <v>0</v>
      </c>
      <c r="AM178" s="78">
        <v>0</v>
      </c>
      <c r="AN178" s="54">
        <v>0</v>
      </c>
      <c r="AO178" s="37">
        <v>0</v>
      </c>
      <c r="AP178" s="37">
        <v>0</v>
      </c>
      <c r="AQ178" s="37">
        <v>0</v>
      </c>
      <c r="AR178" s="37">
        <v>0</v>
      </c>
      <c r="AS178" s="37">
        <v>0</v>
      </c>
      <c r="AT178" s="37">
        <v>0</v>
      </c>
      <c r="AU178" s="37">
        <v>0</v>
      </c>
      <c r="AV178" s="37">
        <v>0</v>
      </c>
      <c r="AW178" s="37">
        <v>0</v>
      </c>
      <c r="AX178" s="37">
        <v>0</v>
      </c>
      <c r="AY178" s="37">
        <v>0</v>
      </c>
      <c r="AZ178" s="54">
        <v>0</v>
      </c>
      <c r="BA178" s="37">
        <v>0</v>
      </c>
      <c r="BB178" s="37">
        <v>0</v>
      </c>
      <c r="BC178" s="37">
        <v>0</v>
      </c>
      <c r="BD178" s="37">
        <v>0</v>
      </c>
      <c r="BE178" s="37">
        <v>0</v>
      </c>
      <c r="BF178" s="37">
        <v>0</v>
      </c>
      <c r="BG178" s="37">
        <v>0</v>
      </c>
      <c r="BH178" s="37">
        <v>0</v>
      </c>
      <c r="BI178" s="37">
        <v>0</v>
      </c>
      <c r="BJ178" s="37">
        <v>0</v>
      </c>
      <c r="BK178" s="37">
        <v>0</v>
      </c>
      <c r="BL178" s="197">
        <f t="shared" si="45"/>
        <v>0</v>
      </c>
      <c r="BM178" s="37">
        <v>0</v>
      </c>
      <c r="BN178" s="37">
        <v>0</v>
      </c>
      <c r="BO178" s="37">
        <v>0</v>
      </c>
      <c r="BP178" s="37">
        <v>0</v>
      </c>
      <c r="BQ178" s="37">
        <v>0</v>
      </c>
      <c r="BR178" s="37">
        <v>0</v>
      </c>
      <c r="BS178" s="37">
        <v>0</v>
      </c>
      <c r="BT178" s="37">
        <v>0</v>
      </c>
      <c r="BU178" s="37">
        <v>0</v>
      </c>
      <c r="BV178" s="37">
        <v>0</v>
      </c>
      <c r="BW178" s="37">
        <v>0</v>
      </c>
      <c r="BX178" s="37">
        <v>50</v>
      </c>
      <c r="BY178" s="214">
        <f t="shared" si="17"/>
        <v>50</v>
      </c>
      <c r="BZ178" s="54">
        <v>45</v>
      </c>
      <c r="CA178" s="37">
        <v>33</v>
      </c>
      <c r="CB178" s="37">
        <v>25</v>
      </c>
      <c r="CC178" s="37">
        <v>30</v>
      </c>
      <c r="CD178" s="37">
        <v>27</v>
      </c>
      <c r="CE178" s="37">
        <v>25</v>
      </c>
      <c r="CF178" s="37">
        <v>25</v>
      </c>
      <c r="CG178" s="37">
        <v>28</v>
      </c>
      <c r="CH178" s="37">
        <v>25</v>
      </c>
      <c r="CI178" s="37">
        <v>27</v>
      </c>
      <c r="CJ178" s="37">
        <v>25</v>
      </c>
      <c r="CK178" s="37">
        <v>17</v>
      </c>
      <c r="CL178" s="197">
        <f t="shared" si="46"/>
        <v>332</v>
      </c>
      <c r="CM178" s="37">
        <v>24</v>
      </c>
      <c r="CN178" s="37">
        <v>32</v>
      </c>
      <c r="CO178" s="37">
        <v>25</v>
      </c>
      <c r="CP178" s="37">
        <v>27</v>
      </c>
      <c r="CQ178" s="37">
        <v>23</v>
      </c>
      <c r="CR178" s="37">
        <v>11</v>
      </c>
      <c r="CS178" s="37">
        <v>13</v>
      </c>
      <c r="CT178" s="37">
        <v>13</v>
      </c>
      <c r="CU178" s="37">
        <v>10</v>
      </c>
      <c r="CV178" s="37">
        <v>14</v>
      </c>
      <c r="CW178" s="37">
        <v>6</v>
      </c>
      <c r="CX178" s="37">
        <v>6</v>
      </c>
      <c r="CY178" s="214">
        <f t="shared" si="47"/>
        <v>204</v>
      </c>
      <c r="CZ178" s="37">
        <v>9</v>
      </c>
      <c r="DA178" s="37">
        <v>7</v>
      </c>
      <c r="DB178" s="37">
        <v>13</v>
      </c>
      <c r="DC178" s="37">
        <v>7</v>
      </c>
      <c r="DD178" s="37">
        <v>13</v>
      </c>
      <c r="DE178" s="37">
        <v>6</v>
      </c>
      <c r="DF178" s="37">
        <v>6</v>
      </c>
      <c r="DG178" s="37">
        <v>3</v>
      </c>
      <c r="DH178" s="37">
        <v>3</v>
      </c>
      <c r="DI178" s="37">
        <v>1</v>
      </c>
      <c r="DJ178" s="37">
        <v>2</v>
      </c>
      <c r="DK178" s="37">
        <v>5</v>
      </c>
      <c r="DL178" s="214">
        <f t="shared" si="48"/>
        <v>75</v>
      </c>
      <c r="DM178" s="37">
        <v>6</v>
      </c>
      <c r="DN178" s="37">
        <v>5</v>
      </c>
      <c r="DO178" s="37">
        <v>13</v>
      </c>
      <c r="DP178" s="37">
        <v>10</v>
      </c>
      <c r="DQ178" s="37">
        <v>6</v>
      </c>
      <c r="DR178" s="37">
        <v>6</v>
      </c>
      <c r="DS178" s="37">
        <v>11</v>
      </c>
      <c r="DT178" s="37">
        <v>15</v>
      </c>
      <c r="DU178" s="37">
        <v>22</v>
      </c>
      <c r="DV178" s="37">
        <v>22</v>
      </c>
      <c r="DW178" s="37">
        <v>17</v>
      </c>
      <c r="DX178" s="37">
        <v>16</v>
      </c>
      <c r="DY178" s="54">
        <v>19</v>
      </c>
      <c r="DZ178" s="37">
        <v>18</v>
      </c>
      <c r="EA178" s="37"/>
      <c r="EE178" s="113"/>
      <c r="EF178" s="113"/>
      <c r="EG178" s="113"/>
      <c r="EH178" s="113"/>
      <c r="EI178" s="113"/>
      <c r="EJ178" s="113"/>
      <c r="EK178" s="113"/>
      <c r="EL178" s="113"/>
      <c r="EM178" s="113"/>
      <c r="EN178" s="113"/>
      <c r="EO178" s="113"/>
      <c r="EP178" s="113"/>
      <c r="EQ178" s="113"/>
      <c r="ER178" s="113"/>
      <c r="ES178" s="113"/>
      <c r="ET178" s="113"/>
      <c r="EU178" s="113"/>
      <c r="EV178" s="113"/>
    </row>
    <row r="179" spans="1:152" ht="20.100000000000001" customHeight="1" x14ac:dyDescent="0.25">
      <c r="A179" s="269"/>
      <c r="B179" s="46" t="s">
        <v>63</v>
      </c>
      <c r="C179" s="53" t="s">
        <v>65</v>
      </c>
      <c r="D179" s="84">
        <v>0</v>
      </c>
      <c r="E179" s="85">
        <v>0</v>
      </c>
      <c r="F179" s="85">
        <v>0</v>
      </c>
      <c r="G179" s="85">
        <v>0</v>
      </c>
      <c r="H179" s="85">
        <v>0</v>
      </c>
      <c r="I179" s="85">
        <v>0</v>
      </c>
      <c r="J179" s="85">
        <v>0</v>
      </c>
      <c r="K179" s="85">
        <v>0</v>
      </c>
      <c r="L179" s="85">
        <v>0</v>
      </c>
      <c r="M179" s="85">
        <v>0</v>
      </c>
      <c r="N179" s="85">
        <v>0</v>
      </c>
      <c r="O179" s="85">
        <v>0</v>
      </c>
      <c r="P179" s="77">
        <v>0</v>
      </c>
      <c r="Q179" s="77">
        <v>0</v>
      </c>
      <c r="R179" s="77">
        <v>0</v>
      </c>
      <c r="S179" s="77">
        <v>0</v>
      </c>
      <c r="T179" s="77">
        <v>0</v>
      </c>
      <c r="U179" s="77">
        <v>0</v>
      </c>
      <c r="V179" s="77">
        <v>0</v>
      </c>
      <c r="W179" s="77">
        <v>0</v>
      </c>
      <c r="X179" s="77">
        <v>0</v>
      </c>
      <c r="Y179" s="88">
        <v>0</v>
      </c>
      <c r="Z179" s="88">
        <v>0</v>
      </c>
      <c r="AA179" s="88">
        <v>0</v>
      </c>
      <c r="AB179" s="78">
        <v>0</v>
      </c>
      <c r="AC179" s="78">
        <v>0</v>
      </c>
      <c r="AD179" s="78">
        <v>0</v>
      </c>
      <c r="AE179" s="78">
        <v>0</v>
      </c>
      <c r="AF179" s="78">
        <v>0</v>
      </c>
      <c r="AG179" s="78">
        <v>0</v>
      </c>
      <c r="AH179" s="78">
        <v>0</v>
      </c>
      <c r="AI179" s="78">
        <v>0</v>
      </c>
      <c r="AJ179" s="78">
        <v>0</v>
      </c>
      <c r="AK179" s="78">
        <v>0</v>
      </c>
      <c r="AL179" s="78">
        <v>0</v>
      </c>
      <c r="AM179" s="78">
        <v>0</v>
      </c>
      <c r="AN179" s="54">
        <v>0</v>
      </c>
      <c r="AO179" s="37">
        <v>0</v>
      </c>
      <c r="AP179" s="37">
        <v>0</v>
      </c>
      <c r="AQ179" s="37">
        <v>0</v>
      </c>
      <c r="AR179" s="37">
        <v>0</v>
      </c>
      <c r="AS179" s="37">
        <v>0</v>
      </c>
      <c r="AT179" s="37">
        <v>0</v>
      </c>
      <c r="AU179" s="37">
        <v>0</v>
      </c>
      <c r="AV179" s="37">
        <v>0</v>
      </c>
      <c r="AW179" s="37">
        <v>0</v>
      </c>
      <c r="AX179" s="37">
        <v>0</v>
      </c>
      <c r="AY179" s="37">
        <v>0</v>
      </c>
      <c r="AZ179" s="54">
        <v>0</v>
      </c>
      <c r="BA179" s="37">
        <v>0</v>
      </c>
      <c r="BB179" s="37">
        <v>0</v>
      </c>
      <c r="BC179" s="37">
        <v>0</v>
      </c>
      <c r="BD179" s="37">
        <v>0</v>
      </c>
      <c r="BE179" s="37">
        <v>0</v>
      </c>
      <c r="BF179" s="37">
        <v>0</v>
      </c>
      <c r="BG179" s="37">
        <v>0</v>
      </c>
      <c r="BH179" s="37">
        <v>0</v>
      </c>
      <c r="BI179" s="37">
        <v>0</v>
      </c>
      <c r="BJ179" s="37">
        <v>0</v>
      </c>
      <c r="BK179" s="37">
        <v>0</v>
      </c>
      <c r="BL179" s="197">
        <f t="shared" si="45"/>
        <v>0</v>
      </c>
      <c r="BM179" s="37">
        <v>0</v>
      </c>
      <c r="BN179" s="37">
        <v>0</v>
      </c>
      <c r="BO179" s="37">
        <v>0</v>
      </c>
      <c r="BP179" s="37">
        <v>0</v>
      </c>
      <c r="BQ179" s="37">
        <v>0</v>
      </c>
      <c r="BR179" s="37">
        <v>0</v>
      </c>
      <c r="BS179" s="37">
        <v>0</v>
      </c>
      <c r="BT179" s="37">
        <v>0</v>
      </c>
      <c r="BU179" s="37">
        <v>2</v>
      </c>
      <c r="BV179" s="37">
        <v>1</v>
      </c>
      <c r="BW179" s="37">
        <v>1</v>
      </c>
      <c r="BX179" s="37">
        <v>2</v>
      </c>
      <c r="BY179" s="214">
        <f t="shared" si="17"/>
        <v>6</v>
      </c>
      <c r="BZ179" s="54">
        <v>1</v>
      </c>
      <c r="CA179" s="37">
        <v>1</v>
      </c>
      <c r="CB179" s="37">
        <v>1</v>
      </c>
      <c r="CC179" s="37">
        <v>1</v>
      </c>
      <c r="CD179" s="37">
        <v>1</v>
      </c>
      <c r="CE179" s="37">
        <v>1</v>
      </c>
      <c r="CF179" s="37">
        <v>1</v>
      </c>
      <c r="CG179" s="37">
        <v>1</v>
      </c>
      <c r="CH179" s="37">
        <v>2</v>
      </c>
      <c r="CI179" s="37">
        <v>1</v>
      </c>
      <c r="CJ179" s="37">
        <v>1</v>
      </c>
      <c r="CK179" s="37">
        <v>1</v>
      </c>
      <c r="CL179" s="197">
        <f t="shared" si="46"/>
        <v>13</v>
      </c>
      <c r="CM179" s="37">
        <v>1</v>
      </c>
      <c r="CN179" s="37">
        <v>1</v>
      </c>
      <c r="CO179" s="37">
        <v>1</v>
      </c>
      <c r="CP179" s="37">
        <v>1</v>
      </c>
      <c r="CQ179" s="37">
        <v>1</v>
      </c>
      <c r="CR179" s="37">
        <v>1</v>
      </c>
      <c r="CS179" s="37">
        <v>1</v>
      </c>
      <c r="CT179" s="37">
        <v>1</v>
      </c>
      <c r="CU179" s="37">
        <v>2</v>
      </c>
      <c r="CV179" s="37">
        <v>1</v>
      </c>
      <c r="CW179" s="37">
        <v>1</v>
      </c>
      <c r="CX179" s="37">
        <v>1</v>
      </c>
      <c r="CY179" s="214">
        <f t="shared" si="47"/>
        <v>13</v>
      </c>
      <c r="CZ179" s="37">
        <v>1</v>
      </c>
      <c r="DA179" s="37">
        <v>1</v>
      </c>
      <c r="DB179" s="37">
        <v>1</v>
      </c>
      <c r="DC179" s="37">
        <v>1</v>
      </c>
      <c r="DD179" s="37">
        <v>2</v>
      </c>
      <c r="DE179" s="37">
        <v>3</v>
      </c>
      <c r="DF179" s="37">
        <v>1</v>
      </c>
      <c r="DG179" s="37">
        <v>1</v>
      </c>
      <c r="DH179" s="37">
        <v>1</v>
      </c>
      <c r="DI179" s="37">
        <v>1</v>
      </c>
      <c r="DJ179" s="37">
        <v>1</v>
      </c>
      <c r="DK179" s="37">
        <v>1</v>
      </c>
      <c r="DL179" s="214">
        <f t="shared" si="48"/>
        <v>15</v>
      </c>
      <c r="DM179" s="37">
        <v>1</v>
      </c>
      <c r="DN179" s="37">
        <v>1</v>
      </c>
      <c r="DO179" s="37">
        <v>1</v>
      </c>
      <c r="DP179" s="37">
        <v>1</v>
      </c>
      <c r="DQ179" s="37">
        <v>1</v>
      </c>
      <c r="DR179" s="37">
        <v>1</v>
      </c>
      <c r="DS179" s="37">
        <v>1</v>
      </c>
      <c r="DT179" s="37">
        <v>1</v>
      </c>
      <c r="DU179" s="37">
        <v>1</v>
      </c>
      <c r="DV179" s="37">
        <v>1</v>
      </c>
      <c r="DW179" s="37">
        <v>1</v>
      </c>
      <c r="DX179" s="37">
        <v>1</v>
      </c>
      <c r="DY179" s="54">
        <v>1</v>
      </c>
      <c r="DZ179" s="37">
        <v>1</v>
      </c>
      <c r="EA179" s="37"/>
      <c r="EE179" s="113"/>
      <c r="EF179" s="113"/>
      <c r="EG179" s="113"/>
      <c r="EH179" s="113"/>
      <c r="EI179" s="113"/>
      <c r="EJ179" s="113"/>
      <c r="EK179" s="113"/>
      <c r="EL179" s="113"/>
      <c r="EM179" s="113"/>
      <c r="EN179" s="113"/>
      <c r="EO179" s="113"/>
      <c r="EP179" s="113"/>
      <c r="EQ179" s="113"/>
      <c r="ER179" s="113"/>
      <c r="ES179" s="113"/>
      <c r="ET179" s="113"/>
      <c r="EU179" s="113"/>
      <c r="EV179" s="113"/>
    </row>
    <row r="180" spans="1:152" ht="20.100000000000001" customHeight="1" x14ac:dyDescent="0.25">
      <c r="A180" s="269"/>
      <c r="B180" s="46" t="s">
        <v>100</v>
      </c>
      <c r="C180" s="53" t="s">
        <v>126</v>
      </c>
      <c r="D180" s="84">
        <v>0</v>
      </c>
      <c r="E180" s="85">
        <v>0</v>
      </c>
      <c r="F180" s="85">
        <v>0</v>
      </c>
      <c r="G180" s="85">
        <v>0</v>
      </c>
      <c r="H180" s="85">
        <v>0</v>
      </c>
      <c r="I180" s="85">
        <v>0</v>
      </c>
      <c r="J180" s="85">
        <v>0</v>
      </c>
      <c r="K180" s="85">
        <v>0</v>
      </c>
      <c r="L180" s="85">
        <v>0</v>
      </c>
      <c r="M180" s="85">
        <v>0</v>
      </c>
      <c r="N180" s="85">
        <v>0</v>
      </c>
      <c r="O180" s="85">
        <v>0</v>
      </c>
      <c r="P180" s="77">
        <v>0</v>
      </c>
      <c r="Q180" s="77">
        <v>0</v>
      </c>
      <c r="R180" s="77">
        <v>0</v>
      </c>
      <c r="S180" s="77">
        <v>0</v>
      </c>
      <c r="T180" s="77">
        <v>0</v>
      </c>
      <c r="U180" s="77">
        <v>0</v>
      </c>
      <c r="V180" s="77">
        <v>0</v>
      </c>
      <c r="W180" s="77">
        <v>0</v>
      </c>
      <c r="X180" s="77">
        <v>0</v>
      </c>
      <c r="Y180" s="88">
        <v>0</v>
      </c>
      <c r="Z180" s="88">
        <v>0</v>
      </c>
      <c r="AA180" s="88">
        <v>0</v>
      </c>
      <c r="AB180" s="78">
        <v>0</v>
      </c>
      <c r="AC180" s="78">
        <v>0</v>
      </c>
      <c r="AD180" s="78">
        <v>0</v>
      </c>
      <c r="AE180" s="78">
        <v>0</v>
      </c>
      <c r="AF180" s="78">
        <v>0</v>
      </c>
      <c r="AG180" s="78">
        <v>0</v>
      </c>
      <c r="AH180" s="78">
        <v>0</v>
      </c>
      <c r="AI180" s="78">
        <v>0</v>
      </c>
      <c r="AJ180" s="78">
        <v>0</v>
      </c>
      <c r="AK180" s="78">
        <v>0</v>
      </c>
      <c r="AL180" s="78">
        <v>0</v>
      </c>
      <c r="AM180" s="78">
        <v>0</v>
      </c>
      <c r="AN180" s="54">
        <v>0</v>
      </c>
      <c r="AO180" s="37">
        <v>0</v>
      </c>
      <c r="AP180" s="37">
        <v>0</v>
      </c>
      <c r="AQ180" s="37">
        <v>0</v>
      </c>
      <c r="AR180" s="37">
        <v>0</v>
      </c>
      <c r="AS180" s="37">
        <v>0</v>
      </c>
      <c r="AT180" s="37">
        <v>0</v>
      </c>
      <c r="AU180" s="37">
        <v>0</v>
      </c>
      <c r="AV180" s="37">
        <v>0</v>
      </c>
      <c r="AW180" s="37">
        <v>0</v>
      </c>
      <c r="AX180" s="37">
        <v>0</v>
      </c>
      <c r="AY180" s="37">
        <v>0</v>
      </c>
      <c r="AZ180" s="54">
        <v>0</v>
      </c>
      <c r="BA180" s="37">
        <v>0</v>
      </c>
      <c r="BB180" s="37">
        <v>0</v>
      </c>
      <c r="BC180" s="37">
        <v>0</v>
      </c>
      <c r="BD180" s="37">
        <v>0</v>
      </c>
      <c r="BE180" s="37">
        <v>0</v>
      </c>
      <c r="BF180" s="37">
        <v>0</v>
      </c>
      <c r="BG180" s="37">
        <v>0</v>
      </c>
      <c r="BH180" s="37">
        <v>0</v>
      </c>
      <c r="BI180" s="37">
        <v>0</v>
      </c>
      <c r="BJ180" s="37">
        <v>0</v>
      </c>
      <c r="BK180" s="37">
        <v>0</v>
      </c>
      <c r="BL180" s="197">
        <f t="shared" si="45"/>
        <v>0</v>
      </c>
      <c r="BM180" s="37">
        <v>0</v>
      </c>
      <c r="BN180" s="37">
        <v>0</v>
      </c>
      <c r="BO180" s="37">
        <v>0</v>
      </c>
      <c r="BP180" s="37">
        <v>0</v>
      </c>
      <c r="BQ180" s="37">
        <v>0</v>
      </c>
      <c r="BR180" s="37">
        <v>0</v>
      </c>
      <c r="BS180" s="37">
        <v>0</v>
      </c>
      <c r="BT180" s="37">
        <v>0</v>
      </c>
      <c r="BU180" s="37">
        <v>0</v>
      </c>
      <c r="BV180" s="37">
        <v>0</v>
      </c>
      <c r="BW180" s="37">
        <v>0</v>
      </c>
      <c r="BX180" s="37">
        <v>0</v>
      </c>
      <c r="BY180" s="214">
        <f t="shared" si="17"/>
        <v>0</v>
      </c>
      <c r="BZ180" s="54">
        <v>0</v>
      </c>
      <c r="CA180" s="37">
        <v>0</v>
      </c>
      <c r="CB180" s="37">
        <v>1</v>
      </c>
      <c r="CC180" s="37">
        <v>0</v>
      </c>
      <c r="CD180" s="37">
        <v>0</v>
      </c>
      <c r="CE180" s="37">
        <v>0</v>
      </c>
      <c r="CF180" s="37">
        <v>0</v>
      </c>
      <c r="CG180" s="37">
        <v>0</v>
      </c>
      <c r="CH180" s="37">
        <v>0</v>
      </c>
      <c r="CI180" s="37">
        <v>0</v>
      </c>
      <c r="CJ180" s="37">
        <v>0</v>
      </c>
      <c r="CK180" s="37">
        <v>0</v>
      </c>
      <c r="CL180" s="197">
        <f t="shared" si="46"/>
        <v>1</v>
      </c>
      <c r="CM180" s="37">
        <v>0</v>
      </c>
      <c r="CN180" s="37">
        <v>0</v>
      </c>
      <c r="CO180" s="37">
        <v>0</v>
      </c>
      <c r="CP180" s="37">
        <v>0</v>
      </c>
      <c r="CQ180" s="37">
        <v>0</v>
      </c>
      <c r="CR180" s="37">
        <v>1</v>
      </c>
      <c r="CS180" s="37">
        <v>12</v>
      </c>
      <c r="CT180" s="37">
        <v>10</v>
      </c>
      <c r="CU180" s="37">
        <v>11</v>
      </c>
      <c r="CV180" s="37">
        <v>9</v>
      </c>
      <c r="CW180" s="37">
        <v>5</v>
      </c>
      <c r="CX180" s="37">
        <v>22</v>
      </c>
      <c r="CY180" s="214">
        <f t="shared" si="47"/>
        <v>70</v>
      </c>
      <c r="CZ180" s="37">
        <v>4</v>
      </c>
      <c r="DA180" s="37">
        <v>1</v>
      </c>
      <c r="DB180" s="37">
        <v>2</v>
      </c>
      <c r="DC180" s="37">
        <v>0</v>
      </c>
      <c r="DD180" s="37">
        <v>1</v>
      </c>
      <c r="DE180" s="37">
        <v>2</v>
      </c>
      <c r="DF180" s="37">
        <v>3</v>
      </c>
      <c r="DG180" s="37">
        <v>0</v>
      </c>
      <c r="DH180" s="37">
        <v>2</v>
      </c>
      <c r="DI180" s="37">
        <v>4</v>
      </c>
      <c r="DJ180" s="37">
        <v>1</v>
      </c>
      <c r="DK180" s="37">
        <v>4</v>
      </c>
      <c r="DL180" s="214">
        <f t="shared" si="48"/>
        <v>24</v>
      </c>
      <c r="DM180" s="37">
        <v>2</v>
      </c>
      <c r="DN180" s="37">
        <v>4</v>
      </c>
      <c r="DO180" s="37">
        <v>3</v>
      </c>
      <c r="DP180" s="37">
        <v>2</v>
      </c>
      <c r="DQ180" s="37">
        <v>4</v>
      </c>
      <c r="DR180" s="37">
        <v>3</v>
      </c>
      <c r="DS180" s="37">
        <v>3</v>
      </c>
      <c r="DT180" s="37">
        <v>5</v>
      </c>
      <c r="DU180" s="37">
        <v>1</v>
      </c>
      <c r="DV180" s="37">
        <v>8</v>
      </c>
      <c r="DW180" s="37">
        <v>4</v>
      </c>
      <c r="DX180" s="37">
        <v>3</v>
      </c>
      <c r="DY180" s="54">
        <v>3</v>
      </c>
      <c r="DZ180" s="37">
        <v>2</v>
      </c>
      <c r="EA180" s="37"/>
      <c r="EE180" s="113"/>
      <c r="EF180" s="113"/>
      <c r="EG180" s="113"/>
      <c r="EH180" s="113"/>
      <c r="EI180" s="113"/>
      <c r="EJ180" s="113"/>
      <c r="EK180" s="113"/>
      <c r="EL180" s="113"/>
      <c r="EM180" s="113"/>
      <c r="EN180" s="113"/>
      <c r="EO180" s="113"/>
      <c r="EP180" s="113"/>
      <c r="EQ180" s="113"/>
      <c r="ER180" s="113"/>
      <c r="ES180" s="113"/>
      <c r="ET180" s="113"/>
      <c r="EU180" s="113"/>
      <c r="EV180" s="113"/>
    </row>
    <row r="181" spans="1:152" ht="20.100000000000001" customHeight="1" x14ac:dyDescent="0.25">
      <c r="A181" s="269"/>
      <c r="B181" s="70" t="s">
        <v>17</v>
      </c>
      <c r="C181" s="71" t="s">
        <v>18</v>
      </c>
      <c r="D181" s="84">
        <v>187</v>
      </c>
      <c r="E181" s="85">
        <v>163</v>
      </c>
      <c r="F181" s="85">
        <v>219</v>
      </c>
      <c r="G181" s="85">
        <v>209</v>
      </c>
      <c r="H181" s="85">
        <v>206</v>
      </c>
      <c r="I181" s="85">
        <v>216</v>
      </c>
      <c r="J181" s="85">
        <v>232</v>
      </c>
      <c r="K181" s="85">
        <v>191</v>
      </c>
      <c r="L181" s="85">
        <v>235</v>
      </c>
      <c r="M181" s="85">
        <v>233</v>
      </c>
      <c r="N181" s="85">
        <v>210</v>
      </c>
      <c r="O181" s="85">
        <v>211</v>
      </c>
      <c r="P181" s="77">
        <v>197</v>
      </c>
      <c r="Q181" s="77">
        <v>190</v>
      </c>
      <c r="R181" s="77">
        <v>238</v>
      </c>
      <c r="S181" s="77">
        <v>200</v>
      </c>
      <c r="T181" s="77">
        <v>215</v>
      </c>
      <c r="U181" s="77">
        <v>205</v>
      </c>
      <c r="V181" s="77">
        <v>226</v>
      </c>
      <c r="W181" s="77">
        <v>220</v>
      </c>
      <c r="X181" s="77">
        <v>240</v>
      </c>
      <c r="Y181" s="88">
        <v>219</v>
      </c>
      <c r="Z181" s="88">
        <v>224</v>
      </c>
      <c r="AA181" s="88">
        <v>245</v>
      </c>
      <c r="AB181" s="78">
        <v>230</v>
      </c>
      <c r="AC181" s="78">
        <v>191</v>
      </c>
      <c r="AD181" s="78">
        <v>212</v>
      </c>
      <c r="AE181" s="78">
        <v>209</v>
      </c>
      <c r="AF181" s="78">
        <v>242</v>
      </c>
      <c r="AG181" s="78">
        <v>226</v>
      </c>
      <c r="AH181" s="78">
        <v>225</v>
      </c>
      <c r="AI181" s="78">
        <v>325</v>
      </c>
      <c r="AJ181" s="78">
        <v>312</v>
      </c>
      <c r="AK181" s="78">
        <v>294</v>
      </c>
      <c r="AL181" s="78">
        <v>288</v>
      </c>
      <c r="AM181" s="78">
        <v>298</v>
      </c>
      <c r="AN181" s="54">
        <v>291</v>
      </c>
      <c r="AO181" s="37">
        <v>281</v>
      </c>
      <c r="AP181" s="37">
        <v>351</v>
      </c>
      <c r="AQ181" s="37">
        <v>292</v>
      </c>
      <c r="AR181" s="37">
        <v>350</v>
      </c>
      <c r="AS181" s="37">
        <v>296</v>
      </c>
      <c r="AT181" s="37">
        <v>335</v>
      </c>
      <c r="AU181" s="37">
        <v>357</v>
      </c>
      <c r="AV181" s="37">
        <v>320</v>
      </c>
      <c r="AW181" s="37">
        <v>355</v>
      </c>
      <c r="AX181" s="37">
        <v>341</v>
      </c>
      <c r="AY181" s="37">
        <v>304</v>
      </c>
      <c r="AZ181" s="54">
        <v>364</v>
      </c>
      <c r="BA181" s="37">
        <v>320</v>
      </c>
      <c r="BB181" s="37">
        <v>379</v>
      </c>
      <c r="BC181" s="37">
        <v>386</v>
      </c>
      <c r="BD181" s="37">
        <v>359</v>
      </c>
      <c r="BE181" s="37">
        <v>359</v>
      </c>
      <c r="BF181" s="37">
        <v>401</v>
      </c>
      <c r="BG181" s="37">
        <v>387</v>
      </c>
      <c r="BH181" s="37">
        <v>418</v>
      </c>
      <c r="BI181" s="37">
        <v>436</v>
      </c>
      <c r="BJ181" s="37">
        <v>396</v>
      </c>
      <c r="BK181" s="37">
        <v>365</v>
      </c>
      <c r="BL181" s="197">
        <f t="shared" si="45"/>
        <v>4570</v>
      </c>
      <c r="BM181" s="37">
        <v>403</v>
      </c>
      <c r="BN181" s="37">
        <v>341</v>
      </c>
      <c r="BO181" s="37">
        <v>364</v>
      </c>
      <c r="BP181" s="37">
        <v>359</v>
      </c>
      <c r="BQ181" s="37">
        <v>385</v>
      </c>
      <c r="BR181" s="37">
        <v>346</v>
      </c>
      <c r="BS181" s="37">
        <v>415</v>
      </c>
      <c r="BT181" s="37">
        <v>435</v>
      </c>
      <c r="BU181" s="37">
        <v>417</v>
      </c>
      <c r="BV181" s="37">
        <v>411</v>
      </c>
      <c r="BW181" s="37">
        <v>372</v>
      </c>
      <c r="BX181" s="37">
        <v>394</v>
      </c>
      <c r="BY181" s="214">
        <f t="shared" si="17"/>
        <v>4642</v>
      </c>
      <c r="BZ181" s="54">
        <v>349</v>
      </c>
      <c r="CA181" s="37">
        <v>314</v>
      </c>
      <c r="CB181" s="37">
        <v>382</v>
      </c>
      <c r="CC181" s="37">
        <v>350</v>
      </c>
      <c r="CD181" s="37">
        <v>386</v>
      </c>
      <c r="CE181" s="37">
        <v>393</v>
      </c>
      <c r="CF181" s="37">
        <v>404</v>
      </c>
      <c r="CG181" s="37">
        <v>362</v>
      </c>
      <c r="CH181" s="37">
        <v>406</v>
      </c>
      <c r="CI181" s="37">
        <v>419</v>
      </c>
      <c r="CJ181" s="37">
        <v>359</v>
      </c>
      <c r="CK181" s="37">
        <v>404</v>
      </c>
      <c r="CL181" s="197">
        <f t="shared" si="46"/>
        <v>4528</v>
      </c>
      <c r="CM181" s="37">
        <v>347</v>
      </c>
      <c r="CN181" s="37">
        <v>355</v>
      </c>
      <c r="CO181" s="37">
        <v>386</v>
      </c>
      <c r="CP181" s="37">
        <v>376</v>
      </c>
      <c r="CQ181" s="37">
        <v>382</v>
      </c>
      <c r="CR181" s="37">
        <v>395</v>
      </c>
      <c r="CS181" s="37">
        <v>374</v>
      </c>
      <c r="CT181" s="37">
        <v>438</v>
      </c>
      <c r="CU181" s="37">
        <v>438</v>
      </c>
      <c r="CV181" s="37">
        <v>389</v>
      </c>
      <c r="CW181" s="37">
        <v>419</v>
      </c>
      <c r="CX181" s="37">
        <v>422</v>
      </c>
      <c r="CY181" s="214">
        <f t="shared" si="47"/>
        <v>4721</v>
      </c>
      <c r="CZ181" s="37">
        <v>367</v>
      </c>
      <c r="DA181" s="37">
        <v>355</v>
      </c>
      <c r="DB181" s="37">
        <v>468</v>
      </c>
      <c r="DC181" s="37">
        <v>408</v>
      </c>
      <c r="DD181" s="37">
        <v>464</v>
      </c>
      <c r="DE181" s="37">
        <v>401</v>
      </c>
      <c r="DF181" s="37">
        <v>444</v>
      </c>
      <c r="DG181" s="37">
        <v>457</v>
      </c>
      <c r="DH181" s="37">
        <v>412</v>
      </c>
      <c r="DI181" s="37">
        <v>438</v>
      </c>
      <c r="DJ181" s="37">
        <v>405</v>
      </c>
      <c r="DK181" s="37">
        <v>383</v>
      </c>
      <c r="DL181" s="214">
        <f t="shared" si="48"/>
        <v>5002</v>
      </c>
      <c r="DM181" s="37">
        <v>420</v>
      </c>
      <c r="DN181" s="37">
        <v>335</v>
      </c>
      <c r="DO181" s="37">
        <v>395</v>
      </c>
      <c r="DP181" s="37">
        <v>409</v>
      </c>
      <c r="DQ181" s="37">
        <v>392</v>
      </c>
      <c r="DR181" s="37">
        <v>394</v>
      </c>
      <c r="DS181" s="37">
        <v>433</v>
      </c>
      <c r="DT181" s="37">
        <v>445</v>
      </c>
      <c r="DU181" s="37">
        <v>392</v>
      </c>
      <c r="DV181" s="37">
        <v>458</v>
      </c>
      <c r="DW181" s="37">
        <v>399</v>
      </c>
      <c r="DX181" s="37">
        <v>388</v>
      </c>
      <c r="DY181" s="54">
        <v>433</v>
      </c>
      <c r="DZ181" s="37">
        <v>401</v>
      </c>
      <c r="EA181" s="37"/>
      <c r="EE181" s="113"/>
      <c r="EF181" s="113"/>
      <c r="EG181" s="113"/>
      <c r="EH181" s="113"/>
      <c r="EI181" s="113"/>
      <c r="EJ181" s="113"/>
      <c r="EK181" s="113"/>
      <c r="EL181" s="113"/>
      <c r="EM181" s="113"/>
      <c r="EN181" s="113"/>
      <c r="EO181" s="113"/>
      <c r="EP181" s="113"/>
      <c r="EQ181" s="113"/>
      <c r="ER181" s="113"/>
      <c r="ES181" s="113"/>
      <c r="ET181" s="113"/>
      <c r="EU181" s="113"/>
      <c r="EV181" s="113"/>
    </row>
    <row r="182" spans="1:152" ht="20.100000000000001" customHeight="1" x14ac:dyDescent="0.25">
      <c r="A182" s="269"/>
      <c r="B182" s="46" t="s">
        <v>88</v>
      </c>
      <c r="C182" s="53" t="s">
        <v>89</v>
      </c>
      <c r="D182" s="84">
        <v>0</v>
      </c>
      <c r="E182" s="85">
        <v>0</v>
      </c>
      <c r="F182" s="85">
        <v>0</v>
      </c>
      <c r="G182" s="85">
        <v>0</v>
      </c>
      <c r="H182" s="85">
        <v>0</v>
      </c>
      <c r="I182" s="85">
        <v>0</v>
      </c>
      <c r="J182" s="85">
        <v>0</v>
      </c>
      <c r="K182" s="85">
        <v>0</v>
      </c>
      <c r="L182" s="85">
        <v>0</v>
      </c>
      <c r="M182" s="85">
        <v>0</v>
      </c>
      <c r="N182" s="85">
        <v>0</v>
      </c>
      <c r="O182" s="85">
        <v>0</v>
      </c>
      <c r="P182" s="77">
        <v>0</v>
      </c>
      <c r="Q182" s="77">
        <v>0</v>
      </c>
      <c r="R182" s="77">
        <v>0</v>
      </c>
      <c r="S182" s="77">
        <v>0</v>
      </c>
      <c r="T182" s="77">
        <v>0</v>
      </c>
      <c r="U182" s="77">
        <v>0</v>
      </c>
      <c r="V182" s="77">
        <v>0</v>
      </c>
      <c r="W182" s="77">
        <v>0</v>
      </c>
      <c r="X182" s="77">
        <v>0</v>
      </c>
      <c r="Y182" s="88">
        <v>0</v>
      </c>
      <c r="Z182" s="88">
        <v>0</v>
      </c>
      <c r="AA182" s="88">
        <v>0</v>
      </c>
      <c r="AB182" s="78">
        <v>0</v>
      </c>
      <c r="AC182" s="78">
        <v>0</v>
      </c>
      <c r="AD182" s="78">
        <v>0</v>
      </c>
      <c r="AE182" s="78">
        <v>0</v>
      </c>
      <c r="AF182" s="78">
        <v>0</v>
      </c>
      <c r="AG182" s="78">
        <v>0</v>
      </c>
      <c r="AH182" s="78">
        <v>0</v>
      </c>
      <c r="AI182" s="78">
        <v>0</v>
      </c>
      <c r="AJ182" s="78">
        <v>0</v>
      </c>
      <c r="AK182" s="78">
        <v>0</v>
      </c>
      <c r="AL182" s="78">
        <v>0</v>
      </c>
      <c r="AM182" s="78">
        <v>0</v>
      </c>
      <c r="AN182" s="54">
        <v>0</v>
      </c>
      <c r="AO182" s="37">
        <v>0</v>
      </c>
      <c r="AP182" s="37">
        <v>0</v>
      </c>
      <c r="AQ182" s="37">
        <v>0</v>
      </c>
      <c r="AR182" s="37">
        <v>0</v>
      </c>
      <c r="AS182" s="37">
        <v>0</v>
      </c>
      <c r="AT182" s="37">
        <v>0</v>
      </c>
      <c r="AU182" s="37">
        <v>0</v>
      </c>
      <c r="AV182" s="37">
        <v>0</v>
      </c>
      <c r="AW182" s="37">
        <v>0</v>
      </c>
      <c r="AX182" s="37">
        <v>0</v>
      </c>
      <c r="AY182" s="37">
        <v>0</v>
      </c>
      <c r="AZ182" s="54">
        <v>0</v>
      </c>
      <c r="BA182" s="37">
        <v>0</v>
      </c>
      <c r="BB182" s="37">
        <v>0</v>
      </c>
      <c r="BC182" s="37">
        <v>0</v>
      </c>
      <c r="BD182" s="37">
        <v>0</v>
      </c>
      <c r="BE182" s="37">
        <v>0</v>
      </c>
      <c r="BF182" s="37">
        <v>0</v>
      </c>
      <c r="BG182" s="37">
        <v>0</v>
      </c>
      <c r="BH182" s="37">
        <v>0</v>
      </c>
      <c r="BI182" s="37">
        <v>0</v>
      </c>
      <c r="BJ182" s="37">
        <v>0</v>
      </c>
      <c r="BK182" s="37">
        <v>0</v>
      </c>
      <c r="BL182" s="197">
        <f t="shared" si="45"/>
        <v>0</v>
      </c>
      <c r="BM182" s="37">
        <v>0</v>
      </c>
      <c r="BN182" s="37">
        <v>0</v>
      </c>
      <c r="BO182" s="37">
        <v>0</v>
      </c>
      <c r="BP182" s="37">
        <v>0</v>
      </c>
      <c r="BQ182" s="37">
        <v>0</v>
      </c>
      <c r="BR182" s="37">
        <v>0</v>
      </c>
      <c r="BS182" s="37">
        <v>0</v>
      </c>
      <c r="BT182" s="37">
        <v>0</v>
      </c>
      <c r="BU182" s="37">
        <v>0</v>
      </c>
      <c r="BV182" s="37">
        <v>0</v>
      </c>
      <c r="BW182" s="37">
        <v>0</v>
      </c>
      <c r="BX182" s="37">
        <v>0</v>
      </c>
      <c r="BY182" s="214">
        <f t="shared" si="17"/>
        <v>0</v>
      </c>
      <c r="BZ182" s="54">
        <v>1</v>
      </c>
      <c r="CA182" s="37">
        <v>3</v>
      </c>
      <c r="CB182" s="37">
        <v>2</v>
      </c>
      <c r="CC182" s="37">
        <v>2</v>
      </c>
      <c r="CD182" s="37">
        <v>1</v>
      </c>
      <c r="CE182" s="37">
        <v>3</v>
      </c>
      <c r="CF182" s="37">
        <v>2</v>
      </c>
      <c r="CG182" s="37">
        <v>3</v>
      </c>
      <c r="CH182" s="37">
        <v>2</v>
      </c>
      <c r="CI182" s="37">
        <v>0</v>
      </c>
      <c r="CJ182" s="37">
        <v>4</v>
      </c>
      <c r="CK182" s="37">
        <v>2</v>
      </c>
      <c r="CL182" s="197">
        <f t="shared" si="46"/>
        <v>25</v>
      </c>
      <c r="CM182" s="37">
        <v>2</v>
      </c>
      <c r="CN182" s="37">
        <v>2</v>
      </c>
      <c r="CO182" s="37">
        <v>2</v>
      </c>
      <c r="CP182" s="37">
        <v>2</v>
      </c>
      <c r="CQ182" s="37">
        <v>2</v>
      </c>
      <c r="CR182" s="37">
        <v>2</v>
      </c>
      <c r="CS182" s="37">
        <v>2</v>
      </c>
      <c r="CT182" s="37">
        <v>2</v>
      </c>
      <c r="CU182" s="37">
        <v>4</v>
      </c>
      <c r="CV182" s="37">
        <v>2</v>
      </c>
      <c r="CW182" s="37">
        <v>1</v>
      </c>
      <c r="CX182" s="37">
        <v>0</v>
      </c>
      <c r="CY182" s="214">
        <f t="shared" si="47"/>
        <v>23</v>
      </c>
      <c r="CZ182" s="37">
        <v>1</v>
      </c>
      <c r="DA182" s="37">
        <v>0</v>
      </c>
      <c r="DB182" s="37">
        <v>0</v>
      </c>
      <c r="DC182" s="37">
        <v>0</v>
      </c>
      <c r="DD182" s="37"/>
      <c r="DE182" s="37">
        <v>0</v>
      </c>
      <c r="DF182" s="37">
        <v>0</v>
      </c>
      <c r="DG182" s="37">
        <v>0</v>
      </c>
      <c r="DH182" s="37">
        <v>0</v>
      </c>
      <c r="DI182" s="37">
        <v>0</v>
      </c>
      <c r="DJ182" s="37">
        <v>0</v>
      </c>
      <c r="DK182" s="37">
        <v>0</v>
      </c>
      <c r="DL182" s="214">
        <f t="shared" si="48"/>
        <v>1</v>
      </c>
      <c r="DM182" s="37">
        <v>0</v>
      </c>
      <c r="DN182" s="37">
        <v>0</v>
      </c>
      <c r="DO182" s="37">
        <v>0</v>
      </c>
      <c r="DP182" s="37">
        <v>0</v>
      </c>
      <c r="DQ182" s="37">
        <v>0</v>
      </c>
      <c r="DR182" s="37">
        <v>0</v>
      </c>
      <c r="DS182" s="37">
        <v>0</v>
      </c>
      <c r="DT182" s="37">
        <v>0</v>
      </c>
      <c r="DU182" s="37">
        <v>0</v>
      </c>
      <c r="DV182" s="37">
        <v>0</v>
      </c>
      <c r="DW182" s="37">
        <v>0</v>
      </c>
      <c r="DX182" s="37">
        <v>0</v>
      </c>
      <c r="DY182" s="54">
        <v>0</v>
      </c>
      <c r="DZ182" s="37">
        <v>0</v>
      </c>
      <c r="EA182" s="37"/>
      <c r="EE182" s="113"/>
      <c r="EF182" s="113"/>
      <c r="EG182" s="113"/>
      <c r="EH182" s="113"/>
      <c r="EI182" s="113"/>
      <c r="EJ182" s="113"/>
      <c r="EK182" s="113"/>
      <c r="EL182" s="113"/>
      <c r="EM182" s="113"/>
      <c r="EN182" s="113"/>
      <c r="EO182" s="113"/>
      <c r="EP182" s="113"/>
      <c r="EQ182" s="113"/>
      <c r="ER182" s="113"/>
      <c r="ES182" s="113"/>
      <c r="ET182" s="113"/>
      <c r="EU182" s="113"/>
      <c r="EV182" s="113"/>
    </row>
    <row r="183" spans="1:152" ht="20.100000000000001" customHeight="1" x14ac:dyDescent="0.25">
      <c r="A183" s="269"/>
      <c r="B183" s="46" t="s">
        <v>28</v>
      </c>
      <c r="C183" s="53" t="s">
        <v>29</v>
      </c>
      <c r="D183" s="84">
        <v>0</v>
      </c>
      <c r="E183" s="85">
        <v>6</v>
      </c>
      <c r="F183" s="85">
        <v>0</v>
      </c>
      <c r="G183" s="85">
        <v>2</v>
      </c>
      <c r="H183" s="85">
        <v>1</v>
      </c>
      <c r="I183" s="85">
        <v>0</v>
      </c>
      <c r="J183" s="85">
        <v>0</v>
      </c>
      <c r="K183" s="85">
        <v>0</v>
      </c>
      <c r="L183" s="85">
        <v>0</v>
      </c>
      <c r="M183" s="85">
        <v>0</v>
      </c>
      <c r="N183" s="85">
        <v>0</v>
      </c>
      <c r="O183" s="89">
        <v>0</v>
      </c>
      <c r="P183" s="77">
        <v>0</v>
      </c>
      <c r="Q183" s="77">
        <v>0</v>
      </c>
      <c r="R183" s="77">
        <v>0</v>
      </c>
      <c r="S183" s="77">
        <v>0</v>
      </c>
      <c r="T183" s="77">
        <v>2</v>
      </c>
      <c r="U183" s="77">
        <v>4</v>
      </c>
      <c r="V183" s="77">
        <v>0</v>
      </c>
      <c r="W183" s="77">
        <v>0</v>
      </c>
      <c r="X183" s="77">
        <v>0</v>
      </c>
      <c r="Y183" s="88">
        <v>0</v>
      </c>
      <c r="Z183" s="88">
        <v>0</v>
      </c>
      <c r="AA183" s="88">
        <v>2</v>
      </c>
      <c r="AB183" s="78">
        <v>2</v>
      </c>
      <c r="AC183" s="78">
        <v>0</v>
      </c>
      <c r="AD183" s="78">
        <v>0</v>
      </c>
      <c r="AE183" s="78">
        <v>0</v>
      </c>
      <c r="AF183" s="78">
        <v>0</v>
      </c>
      <c r="AG183" s="78">
        <v>0</v>
      </c>
      <c r="AH183" s="78">
        <v>0</v>
      </c>
      <c r="AI183" s="78">
        <v>0</v>
      </c>
      <c r="AJ183" s="78">
        <v>0</v>
      </c>
      <c r="AK183" s="78">
        <v>0</v>
      </c>
      <c r="AL183" s="78">
        <v>0</v>
      </c>
      <c r="AM183" s="78">
        <v>0</v>
      </c>
      <c r="AN183" s="54">
        <v>0</v>
      </c>
      <c r="AO183" s="37">
        <v>0</v>
      </c>
      <c r="AP183" s="37">
        <v>0</v>
      </c>
      <c r="AQ183" s="37">
        <v>0</v>
      </c>
      <c r="AR183" s="37">
        <v>0</v>
      </c>
      <c r="AS183" s="37">
        <v>0</v>
      </c>
      <c r="AT183" s="37">
        <v>0</v>
      </c>
      <c r="AU183" s="37">
        <v>0</v>
      </c>
      <c r="AV183" s="37">
        <v>0</v>
      </c>
      <c r="AW183" s="37">
        <v>0</v>
      </c>
      <c r="AX183" s="37">
        <v>0</v>
      </c>
      <c r="AY183" s="37">
        <v>0</v>
      </c>
      <c r="AZ183" s="54">
        <v>0</v>
      </c>
      <c r="BA183" s="37">
        <v>0</v>
      </c>
      <c r="BB183" s="37">
        <v>0</v>
      </c>
      <c r="BC183" s="37">
        <v>0</v>
      </c>
      <c r="BD183" s="37">
        <v>0</v>
      </c>
      <c r="BE183" s="37">
        <v>0</v>
      </c>
      <c r="BF183" s="37">
        <v>0</v>
      </c>
      <c r="BG183" s="37">
        <v>0</v>
      </c>
      <c r="BH183" s="37">
        <v>0</v>
      </c>
      <c r="BI183" s="37">
        <v>0</v>
      </c>
      <c r="BJ183" s="37">
        <v>0</v>
      </c>
      <c r="BK183" s="37">
        <v>0</v>
      </c>
      <c r="BL183" s="197">
        <f t="shared" si="45"/>
        <v>0</v>
      </c>
      <c r="BM183" s="37">
        <v>0</v>
      </c>
      <c r="BN183" s="37">
        <v>0</v>
      </c>
      <c r="BO183" s="37">
        <v>0</v>
      </c>
      <c r="BP183" s="37">
        <v>1</v>
      </c>
      <c r="BQ183" s="37">
        <v>0</v>
      </c>
      <c r="BR183" s="37">
        <v>0</v>
      </c>
      <c r="BS183" s="37">
        <v>1</v>
      </c>
      <c r="BT183" s="37">
        <v>7</v>
      </c>
      <c r="BU183" s="37">
        <v>2</v>
      </c>
      <c r="BV183" s="37">
        <v>0</v>
      </c>
      <c r="BW183" s="37">
        <v>3</v>
      </c>
      <c r="BX183" s="37">
        <v>0</v>
      </c>
      <c r="BY183" s="214">
        <f t="shared" si="17"/>
        <v>14</v>
      </c>
      <c r="BZ183" s="54">
        <v>0</v>
      </c>
      <c r="CA183" s="37">
        <v>0</v>
      </c>
      <c r="CB183" s="37">
        <v>0</v>
      </c>
      <c r="CC183" s="37">
        <v>0</v>
      </c>
      <c r="CD183" s="37">
        <v>0</v>
      </c>
      <c r="CE183" s="37">
        <v>2</v>
      </c>
      <c r="CF183" s="37">
        <v>5</v>
      </c>
      <c r="CG183" s="37">
        <v>7</v>
      </c>
      <c r="CH183" s="37">
        <v>8</v>
      </c>
      <c r="CI183" s="37">
        <v>11</v>
      </c>
      <c r="CJ183" s="37">
        <v>10</v>
      </c>
      <c r="CK183" s="37">
        <v>8</v>
      </c>
      <c r="CL183" s="197">
        <f t="shared" si="46"/>
        <v>51</v>
      </c>
      <c r="CM183" s="37">
        <v>9</v>
      </c>
      <c r="CN183" s="37">
        <v>10</v>
      </c>
      <c r="CO183" s="37">
        <v>4</v>
      </c>
      <c r="CP183" s="37">
        <v>3</v>
      </c>
      <c r="CQ183" s="37">
        <v>6</v>
      </c>
      <c r="CR183" s="37">
        <v>4</v>
      </c>
      <c r="CS183" s="37">
        <v>1</v>
      </c>
      <c r="CT183" s="37">
        <v>6</v>
      </c>
      <c r="CU183" s="37">
        <v>3</v>
      </c>
      <c r="CV183" s="37">
        <v>3</v>
      </c>
      <c r="CW183" s="37">
        <v>2</v>
      </c>
      <c r="CX183" s="37">
        <v>1</v>
      </c>
      <c r="CY183" s="214">
        <f t="shared" si="47"/>
        <v>52</v>
      </c>
      <c r="CZ183" s="37">
        <v>1</v>
      </c>
      <c r="DA183" s="37">
        <v>0</v>
      </c>
      <c r="DB183" s="37">
        <v>0</v>
      </c>
      <c r="DC183" s="37">
        <v>1</v>
      </c>
      <c r="DD183" s="37">
        <v>2</v>
      </c>
      <c r="DE183" s="37">
        <v>0</v>
      </c>
      <c r="DF183" s="37">
        <v>1</v>
      </c>
      <c r="DG183" s="37">
        <v>2</v>
      </c>
      <c r="DH183" s="37">
        <v>2</v>
      </c>
      <c r="DI183" s="37">
        <v>2</v>
      </c>
      <c r="DJ183" s="37">
        <v>1</v>
      </c>
      <c r="DK183" s="37">
        <v>0</v>
      </c>
      <c r="DL183" s="214">
        <f t="shared" si="48"/>
        <v>12</v>
      </c>
      <c r="DM183" s="37">
        <v>3</v>
      </c>
      <c r="DN183" s="37">
        <v>0</v>
      </c>
      <c r="DO183" s="37">
        <v>0</v>
      </c>
      <c r="DP183" s="37">
        <v>6</v>
      </c>
      <c r="DQ183" s="37">
        <v>6</v>
      </c>
      <c r="DR183" s="37">
        <v>2</v>
      </c>
      <c r="DS183" s="37">
        <v>2</v>
      </c>
      <c r="DT183" s="37">
        <v>0</v>
      </c>
      <c r="DU183" s="37">
        <v>0</v>
      </c>
      <c r="DV183" s="37">
        <v>1</v>
      </c>
      <c r="DW183" s="37">
        <v>3</v>
      </c>
      <c r="DX183" s="37">
        <v>0</v>
      </c>
      <c r="DY183" s="54">
        <v>1</v>
      </c>
      <c r="DZ183" s="37">
        <v>3</v>
      </c>
      <c r="EA183" s="37"/>
      <c r="EE183" s="113"/>
      <c r="EF183" s="113"/>
      <c r="EG183" s="113"/>
      <c r="EH183" s="113"/>
      <c r="EI183" s="113"/>
      <c r="EJ183" s="113"/>
      <c r="EK183" s="113"/>
      <c r="EL183" s="113"/>
      <c r="EM183" s="113"/>
      <c r="EN183" s="113"/>
      <c r="EO183" s="113"/>
      <c r="EP183" s="113"/>
      <c r="EQ183" s="113"/>
      <c r="ER183" s="113"/>
      <c r="ES183" s="113"/>
      <c r="ET183" s="113"/>
      <c r="EU183" s="113"/>
      <c r="EV183" s="113"/>
    </row>
    <row r="184" spans="1:152" ht="20.100000000000001" customHeight="1" x14ac:dyDescent="0.25">
      <c r="A184" s="269"/>
      <c r="B184" s="46" t="s">
        <v>30</v>
      </c>
      <c r="C184" s="53" t="s">
        <v>31</v>
      </c>
      <c r="D184" s="84">
        <v>0</v>
      </c>
      <c r="E184" s="85">
        <v>1</v>
      </c>
      <c r="F184" s="85">
        <v>0</v>
      </c>
      <c r="G184" s="85">
        <v>0</v>
      </c>
      <c r="H184" s="85">
        <v>0</v>
      </c>
      <c r="I184" s="85">
        <v>0</v>
      </c>
      <c r="J184" s="85">
        <v>0</v>
      </c>
      <c r="K184" s="85">
        <v>0</v>
      </c>
      <c r="L184" s="85">
        <v>0</v>
      </c>
      <c r="M184" s="85">
        <v>0</v>
      </c>
      <c r="N184" s="85">
        <v>0</v>
      </c>
      <c r="O184" s="89">
        <v>0</v>
      </c>
      <c r="P184" s="77">
        <v>0</v>
      </c>
      <c r="Q184" s="77">
        <v>0</v>
      </c>
      <c r="R184" s="77">
        <v>0</v>
      </c>
      <c r="S184" s="77">
        <v>0</v>
      </c>
      <c r="T184" s="77">
        <v>2</v>
      </c>
      <c r="U184" s="77">
        <v>0</v>
      </c>
      <c r="V184" s="77">
        <v>0</v>
      </c>
      <c r="W184" s="77">
        <v>0</v>
      </c>
      <c r="X184" s="77">
        <v>0</v>
      </c>
      <c r="Y184" s="88">
        <v>0</v>
      </c>
      <c r="Z184" s="88">
        <v>0</v>
      </c>
      <c r="AA184" s="88">
        <v>0</v>
      </c>
      <c r="AB184" s="78">
        <v>0</v>
      </c>
      <c r="AC184" s="78">
        <v>0</v>
      </c>
      <c r="AD184" s="78">
        <v>0</v>
      </c>
      <c r="AE184" s="78">
        <v>0</v>
      </c>
      <c r="AF184" s="78">
        <v>0</v>
      </c>
      <c r="AG184" s="78">
        <v>0</v>
      </c>
      <c r="AH184" s="78">
        <v>0</v>
      </c>
      <c r="AI184" s="78">
        <v>0</v>
      </c>
      <c r="AJ184" s="78">
        <v>0</v>
      </c>
      <c r="AK184" s="78">
        <v>0</v>
      </c>
      <c r="AL184" s="78">
        <v>0</v>
      </c>
      <c r="AM184" s="78">
        <v>0</v>
      </c>
      <c r="AN184" s="54">
        <v>0</v>
      </c>
      <c r="AO184" s="37">
        <v>0</v>
      </c>
      <c r="AP184" s="37">
        <v>0</v>
      </c>
      <c r="AQ184" s="37">
        <v>0</v>
      </c>
      <c r="AR184" s="37">
        <v>0</v>
      </c>
      <c r="AS184" s="37">
        <v>0</v>
      </c>
      <c r="AT184" s="37">
        <v>0</v>
      </c>
      <c r="AU184" s="37">
        <v>0</v>
      </c>
      <c r="AV184" s="37">
        <v>0</v>
      </c>
      <c r="AW184" s="37">
        <v>0</v>
      </c>
      <c r="AX184" s="37">
        <v>0</v>
      </c>
      <c r="AY184" s="37">
        <v>0</v>
      </c>
      <c r="AZ184" s="54">
        <v>0</v>
      </c>
      <c r="BA184" s="37">
        <v>0</v>
      </c>
      <c r="BB184" s="37">
        <v>0</v>
      </c>
      <c r="BC184" s="37">
        <v>0</v>
      </c>
      <c r="BD184" s="37">
        <v>0</v>
      </c>
      <c r="BE184" s="37">
        <v>0</v>
      </c>
      <c r="BF184" s="37">
        <v>0</v>
      </c>
      <c r="BG184" s="37">
        <v>0</v>
      </c>
      <c r="BH184" s="37">
        <v>0</v>
      </c>
      <c r="BI184" s="37">
        <v>0</v>
      </c>
      <c r="BJ184" s="37">
        <v>0</v>
      </c>
      <c r="BK184" s="37">
        <v>0</v>
      </c>
      <c r="BL184" s="197">
        <f t="shared" si="45"/>
        <v>0</v>
      </c>
      <c r="BM184" s="37">
        <v>0</v>
      </c>
      <c r="BN184" s="37">
        <v>0</v>
      </c>
      <c r="BO184" s="37">
        <v>0</v>
      </c>
      <c r="BP184" s="37">
        <v>0</v>
      </c>
      <c r="BQ184" s="37">
        <v>0</v>
      </c>
      <c r="BR184" s="37">
        <v>0</v>
      </c>
      <c r="BS184" s="37">
        <v>0</v>
      </c>
      <c r="BT184" s="37">
        <v>0</v>
      </c>
      <c r="BU184" s="37">
        <v>0</v>
      </c>
      <c r="BV184" s="37">
        <v>0</v>
      </c>
      <c r="BW184" s="37">
        <v>0</v>
      </c>
      <c r="BX184" s="37">
        <v>0</v>
      </c>
      <c r="BY184" s="214">
        <f t="shared" si="17"/>
        <v>0</v>
      </c>
      <c r="BZ184" s="54">
        <v>0</v>
      </c>
      <c r="CA184" s="37">
        <v>0</v>
      </c>
      <c r="CB184" s="37">
        <v>0</v>
      </c>
      <c r="CC184" s="37">
        <v>0</v>
      </c>
      <c r="CD184" s="37">
        <v>0</v>
      </c>
      <c r="CE184" s="37">
        <v>0</v>
      </c>
      <c r="CF184" s="37">
        <v>0</v>
      </c>
      <c r="CG184" s="37">
        <v>0</v>
      </c>
      <c r="CH184" s="37">
        <v>0</v>
      </c>
      <c r="CI184" s="37">
        <v>0</v>
      </c>
      <c r="CJ184" s="37">
        <v>0</v>
      </c>
      <c r="CK184" s="37">
        <v>0</v>
      </c>
      <c r="CL184" s="197">
        <f t="shared" si="46"/>
        <v>0</v>
      </c>
      <c r="CM184" s="37">
        <v>0</v>
      </c>
      <c r="CN184" s="37">
        <v>0</v>
      </c>
      <c r="CO184" s="37">
        <v>0</v>
      </c>
      <c r="CP184" s="37">
        <v>0</v>
      </c>
      <c r="CQ184" s="37">
        <v>0</v>
      </c>
      <c r="CR184" s="37">
        <v>0</v>
      </c>
      <c r="CS184" s="37">
        <v>0</v>
      </c>
      <c r="CT184" s="37">
        <v>0</v>
      </c>
      <c r="CU184" s="37">
        <v>0</v>
      </c>
      <c r="CV184" s="37">
        <v>0</v>
      </c>
      <c r="CW184" s="37">
        <v>0</v>
      </c>
      <c r="CX184" s="37">
        <v>0</v>
      </c>
      <c r="CY184" s="214">
        <f t="shared" si="47"/>
        <v>0</v>
      </c>
      <c r="CZ184" s="37">
        <v>0</v>
      </c>
      <c r="DA184" s="37">
        <v>0</v>
      </c>
      <c r="DB184" s="37">
        <v>0</v>
      </c>
      <c r="DC184" s="37">
        <v>0</v>
      </c>
      <c r="DD184" s="37">
        <v>0</v>
      </c>
      <c r="DE184" s="37">
        <v>0</v>
      </c>
      <c r="DF184" s="37">
        <v>0</v>
      </c>
      <c r="DG184" s="37">
        <v>0</v>
      </c>
      <c r="DH184" s="37">
        <v>0</v>
      </c>
      <c r="DI184" s="37">
        <v>0</v>
      </c>
      <c r="DJ184" s="37">
        <v>0</v>
      </c>
      <c r="DK184" s="37">
        <v>0</v>
      </c>
      <c r="DL184" s="214">
        <f t="shared" si="48"/>
        <v>0</v>
      </c>
      <c r="DM184" s="37">
        <v>0</v>
      </c>
      <c r="DN184" s="37">
        <v>0</v>
      </c>
      <c r="DO184" s="37">
        <v>0</v>
      </c>
      <c r="DP184" s="37">
        <v>0</v>
      </c>
      <c r="DQ184" s="37">
        <v>0</v>
      </c>
      <c r="DR184" s="37">
        <v>0</v>
      </c>
      <c r="DS184" s="37">
        <v>0</v>
      </c>
      <c r="DT184" s="37">
        <v>0</v>
      </c>
      <c r="DU184" s="37">
        <v>0</v>
      </c>
      <c r="DV184" s="37">
        <v>0</v>
      </c>
      <c r="DW184" s="37">
        <v>0</v>
      </c>
      <c r="DX184" s="37">
        <v>0</v>
      </c>
      <c r="DY184" s="54">
        <v>0</v>
      </c>
      <c r="DZ184" s="37">
        <v>0</v>
      </c>
      <c r="EA184" s="37"/>
      <c r="EE184" s="113"/>
      <c r="EF184" s="113"/>
      <c r="EG184" s="113"/>
      <c r="EH184" s="113"/>
      <c r="EI184" s="113"/>
      <c r="EJ184" s="113"/>
      <c r="EK184" s="113"/>
      <c r="EL184" s="113"/>
      <c r="EM184" s="113"/>
      <c r="EN184" s="113"/>
      <c r="EO184" s="113"/>
      <c r="EP184" s="113"/>
      <c r="EQ184" s="113"/>
      <c r="ER184" s="113"/>
      <c r="ES184" s="113"/>
      <c r="ET184" s="113"/>
      <c r="EU184" s="113"/>
      <c r="EV184" s="113"/>
    </row>
    <row r="185" spans="1:152" ht="20.100000000000001" customHeight="1" x14ac:dyDescent="0.25">
      <c r="A185" s="269"/>
      <c r="B185" s="46" t="s">
        <v>133</v>
      </c>
      <c r="C185" s="53" t="s">
        <v>134</v>
      </c>
      <c r="D185" s="84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9"/>
      <c r="P185" s="77"/>
      <c r="Q185" s="77"/>
      <c r="R185" s="77"/>
      <c r="S185" s="77"/>
      <c r="T185" s="77"/>
      <c r="U185" s="77"/>
      <c r="V185" s="77"/>
      <c r="W185" s="77"/>
      <c r="X185" s="77"/>
      <c r="Y185" s="88"/>
      <c r="Z185" s="88"/>
      <c r="AA185" s="8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54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54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  <c r="BL185" s="197"/>
      <c r="BM185" s="37"/>
      <c r="BN185" s="37"/>
      <c r="BO185" s="37"/>
      <c r="BP185" s="37"/>
      <c r="BQ185" s="37"/>
      <c r="BR185" s="37"/>
      <c r="BS185" s="37"/>
      <c r="BT185" s="37"/>
      <c r="BU185" s="37"/>
      <c r="BV185" s="37"/>
      <c r="BW185" s="37"/>
      <c r="BX185" s="37"/>
      <c r="BY185" s="214"/>
      <c r="BZ185" s="54"/>
      <c r="CA185" s="37"/>
      <c r="CB185" s="37"/>
      <c r="CC185" s="37"/>
      <c r="CD185" s="37"/>
      <c r="CE185" s="37"/>
      <c r="CF185" s="37"/>
      <c r="CG185" s="37"/>
      <c r="CH185" s="37"/>
      <c r="CI185" s="37"/>
      <c r="CJ185" s="37"/>
      <c r="CK185" s="37"/>
      <c r="CL185" s="197"/>
      <c r="CM185" s="37"/>
      <c r="CN185" s="37"/>
      <c r="CO185" s="37"/>
      <c r="CP185" s="37"/>
      <c r="CQ185" s="37"/>
      <c r="CR185" s="37"/>
      <c r="CS185" s="37"/>
      <c r="CT185" s="37"/>
      <c r="CU185" s="37"/>
      <c r="CV185" s="37"/>
      <c r="CW185" s="37"/>
      <c r="CX185" s="37"/>
      <c r="CY185" s="214"/>
      <c r="CZ185" s="37"/>
      <c r="DA185" s="37"/>
      <c r="DB185" s="37"/>
      <c r="DC185" s="37"/>
      <c r="DD185" s="37"/>
      <c r="DE185" s="37"/>
      <c r="DF185" s="37"/>
      <c r="DG185" s="37"/>
      <c r="DH185" s="37"/>
      <c r="DI185" s="37"/>
      <c r="DJ185" s="37"/>
      <c r="DK185" s="37"/>
      <c r="DL185" s="214"/>
      <c r="DM185" s="37"/>
      <c r="DN185" s="37"/>
      <c r="DO185" s="37"/>
      <c r="DP185" s="37"/>
      <c r="DQ185" s="37"/>
      <c r="DR185" s="37"/>
      <c r="DS185" s="37"/>
      <c r="DT185" s="37"/>
      <c r="DU185" s="37"/>
      <c r="DV185" s="37"/>
      <c r="DW185" s="37"/>
      <c r="DX185" s="37"/>
      <c r="DY185" s="54"/>
      <c r="DZ185" s="37">
        <v>1</v>
      </c>
      <c r="EA185" s="37"/>
      <c r="EE185" s="113"/>
      <c r="EF185" s="113"/>
      <c r="EG185" s="113"/>
      <c r="EH185" s="113"/>
      <c r="EI185" s="113"/>
      <c r="EJ185" s="113"/>
      <c r="EK185" s="113"/>
      <c r="EL185" s="113"/>
      <c r="EM185" s="113"/>
      <c r="EN185" s="113"/>
      <c r="EO185" s="113"/>
      <c r="EP185" s="113"/>
      <c r="EQ185" s="113"/>
      <c r="ER185" s="113"/>
      <c r="ES185" s="113"/>
      <c r="ET185" s="113"/>
      <c r="EU185" s="113"/>
      <c r="EV185" s="113"/>
    </row>
    <row r="186" spans="1:152" ht="20.100000000000001" customHeight="1" x14ac:dyDescent="0.25">
      <c r="A186" s="269"/>
      <c r="B186" s="46" t="s">
        <v>75</v>
      </c>
      <c r="C186" s="53" t="s">
        <v>76</v>
      </c>
      <c r="D186" s="84">
        <v>0</v>
      </c>
      <c r="E186" s="85">
        <v>3</v>
      </c>
      <c r="F186" s="85">
        <v>0</v>
      </c>
      <c r="G186" s="85">
        <v>1</v>
      </c>
      <c r="H186" s="85">
        <v>1</v>
      </c>
      <c r="I186" s="85">
        <v>0</v>
      </c>
      <c r="J186" s="85">
        <v>0</v>
      </c>
      <c r="K186" s="85">
        <v>0</v>
      </c>
      <c r="L186" s="85">
        <v>0</v>
      </c>
      <c r="M186" s="85">
        <v>0</v>
      </c>
      <c r="N186" s="85">
        <v>0</v>
      </c>
      <c r="O186" s="89">
        <v>0</v>
      </c>
      <c r="P186" s="77">
        <v>0</v>
      </c>
      <c r="Q186" s="77">
        <v>0</v>
      </c>
      <c r="R186" s="77">
        <v>0</v>
      </c>
      <c r="S186" s="77">
        <v>0</v>
      </c>
      <c r="T186" s="77">
        <v>0</v>
      </c>
      <c r="U186" s="77">
        <v>2</v>
      </c>
      <c r="V186" s="77">
        <v>0</v>
      </c>
      <c r="W186" s="77">
        <v>0</v>
      </c>
      <c r="X186" s="77">
        <v>0</v>
      </c>
      <c r="Y186" s="88">
        <v>0</v>
      </c>
      <c r="Z186" s="88">
        <v>0</v>
      </c>
      <c r="AA186" s="88">
        <v>2</v>
      </c>
      <c r="AB186" s="78">
        <v>0</v>
      </c>
      <c r="AC186" s="78">
        <v>0</v>
      </c>
      <c r="AD186" s="78">
        <v>0</v>
      </c>
      <c r="AE186" s="78">
        <v>0</v>
      </c>
      <c r="AF186" s="78">
        <v>0</v>
      </c>
      <c r="AG186" s="78">
        <v>0</v>
      </c>
      <c r="AH186" s="78">
        <v>0</v>
      </c>
      <c r="AI186" s="78">
        <v>0</v>
      </c>
      <c r="AJ186" s="78">
        <v>0</v>
      </c>
      <c r="AK186" s="78">
        <v>0</v>
      </c>
      <c r="AL186" s="78">
        <v>0</v>
      </c>
      <c r="AM186" s="78">
        <v>0</v>
      </c>
      <c r="AN186" s="54">
        <v>0</v>
      </c>
      <c r="AO186" s="37">
        <v>0</v>
      </c>
      <c r="AP186" s="37">
        <v>0</v>
      </c>
      <c r="AQ186" s="37">
        <v>0</v>
      </c>
      <c r="AR186" s="37">
        <v>0</v>
      </c>
      <c r="AS186" s="37">
        <v>0</v>
      </c>
      <c r="AT186" s="37">
        <v>0</v>
      </c>
      <c r="AU186" s="37">
        <v>0</v>
      </c>
      <c r="AV186" s="37">
        <v>0</v>
      </c>
      <c r="AW186" s="37">
        <v>0</v>
      </c>
      <c r="AX186" s="37">
        <v>0</v>
      </c>
      <c r="AY186" s="37">
        <v>0</v>
      </c>
      <c r="AZ186" s="54">
        <v>0</v>
      </c>
      <c r="BA186" s="37">
        <v>0</v>
      </c>
      <c r="BB186" s="37">
        <v>0</v>
      </c>
      <c r="BC186" s="37">
        <v>0</v>
      </c>
      <c r="BD186" s="37">
        <v>0</v>
      </c>
      <c r="BE186" s="37">
        <v>0</v>
      </c>
      <c r="BF186" s="37">
        <v>0</v>
      </c>
      <c r="BG186" s="37">
        <v>0</v>
      </c>
      <c r="BH186" s="37">
        <v>0</v>
      </c>
      <c r="BI186" s="37">
        <v>0</v>
      </c>
      <c r="BJ186" s="37">
        <v>0</v>
      </c>
      <c r="BK186" s="37">
        <v>0</v>
      </c>
      <c r="BL186" s="197">
        <f t="shared" si="45"/>
        <v>0</v>
      </c>
      <c r="BM186" s="37">
        <v>0</v>
      </c>
      <c r="BN186" s="37">
        <v>0</v>
      </c>
      <c r="BO186" s="37">
        <v>0</v>
      </c>
      <c r="BP186" s="37">
        <v>1</v>
      </c>
      <c r="BQ186" s="37">
        <v>0</v>
      </c>
      <c r="BR186" s="37">
        <v>0</v>
      </c>
      <c r="BS186" s="37">
        <v>1</v>
      </c>
      <c r="BT186" s="37">
        <v>7</v>
      </c>
      <c r="BU186" s="37">
        <v>2</v>
      </c>
      <c r="BV186" s="37">
        <v>0</v>
      </c>
      <c r="BW186" s="37">
        <v>3</v>
      </c>
      <c r="BX186" s="37">
        <v>0</v>
      </c>
      <c r="BY186" s="214">
        <f t="shared" si="17"/>
        <v>14</v>
      </c>
      <c r="BZ186" s="54">
        <v>0</v>
      </c>
      <c r="CA186" s="37">
        <v>0</v>
      </c>
      <c r="CB186" s="37">
        <v>0</v>
      </c>
      <c r="CC186" s="37">
        <v>0</v>
      </c>
      <c r="CD186" s="37">
        <v>0</v>
      </c>
      <c r="CE186" s="37">
        <v>3</v>
      </c>
      <c r="CF186" s="37">
        <v>5</v>
      </c>
      <c r="CG186" s="37">
        <v>8</v>
      </c>
      <c r="CH186" s="37">
        <v>9</v>
      </c>
      <c r="CI186" s="37">
        <v>11</v>
      </c>
      <c r="CJ186" s="37">
        <v>9</v>
      </c>
      <c r="CK186" s="37">
        <v>8</v>
      </c>
      <c r="CL186" s="197">
        <f t="shared" si="46"/>
        <v>53</v>
      </c>
      <c r="CM186" s="37">
        <v>10</v>
      </c>
      <c r="CN186" s="37">
        <v>8</v>
      </c>
      <c r="CO186" s="37">
        <v>3</v>
      </c>
      <c r="CP186" s="37">
        <v>5</v>
      </c>
      <c r="CQ186" s="37">
        <v>5</v>
      </c>
      <c r="CR186" s="37">
        <v>3</v>
      </c>
      <c r="CS186" s="37">
        <v>1</v>
      </c>
      <c r="CT186" s="37">
        <v>7</v>
      </c>
      <c r="CU186" s="37">
        <v>3</v>
      </c>
      <c r="CV186" s="37">
        <v>2</v>
      </c>
      <c r="CW186" s="37">
        <v>3</v>
      </c>
      <c r="CX186" s="37">
        <v>1</v>
      </c>
      <c r="CY186" s="214">
        <f t="shared" si="47"/>
        <v>51</v>
      </c>
      <c r="CZ186" s="37">
        <v>0</v>
      </c>
      <c r="DA186" s="37">
        <v>0</v>
      </c>
      <c r="DB186" s="37">
        <v>0</v>
      </c>
      <c r="DC186" s="37">
        <v>2</v>
      </c>
      <c r="DD186" s="37">
        <v>1</v>
      </c>
      <c r="DE186" s="37">
        <v>1</v>
      </c>
      <c r="DF186" s="37">
        <v>0</v>
      </c>
      <c r="DG186" s="37">
        <v>3</v>
      </c>
      <c r="DH186" s="37">
        <v>2</v>
      </c>
      <c r="DI186" s="37">
        <v>2</v>
      </c>
      <c r="DJ186" s="37">
        <v>0</v>
      </c>
      <c r="DK186" s="37">
        <v>1</v>
      </c>
      <c r="DL186" s="214">
        <f t="shared" si="48"/>
        <v>12</v>
      </c>
      <c r="DM186" s="37">
        <v>2</v>
      </c>
      <c r="DN186" s="37">
        <v>0</v>
      </c>
      <c r="DO186" s="37">
        <v>1</v>
      </c>
      <c r="DP186" s="37">
        <v>6</v>
      </c>
      <c r="DQ186" s="37">
        <v>7</v>
      </c>
      <c r="DR186" s="37">
        <v>1</v>
      </c>
      <c r="DS186" s="37">
        <v>1</v>
      </c>
      <c r="DT186" s="37">
        <v>0</v>
      </c>
      <c r="DU186" s="37">
        <v>1</v>
      </c>
      <c r="DV186" s="37">
        <v>1</v>
      </c>
      <c r="DW186" s="37">
        <v>2</v>
      </c>
      <c r="DX186" s="37">
        <v>0</v>
      </c>
      <c r="DY186" s="54">
        <v>3</v>
      </c>
      <c r="DZ186" s="37">
        <v>1</v>
      </c>
      <c r="EA186" s="37"/>
      <c r="EE186" s="113"/>
      <c r="EF186" s="113"/>
      <c r="EG186" s="113"/>
      <c r="EH186" s="113"/>
      <c r="EI186" s="113"/>
      <c r="EJ186" s="113"/>
      <c r="EK186" s="113"/>
      <c r="EL186" s="113"/>
      <c r="EM186" s="113"/>
      <c r="EN186" s="113"/>
      <c r="EO186" s="113"/>
      <c r="EP186" s="113"/>
      <c r="EQ186" s="113"/>
      <c r="ER186" s="113"/>
      <c r="ES186" s="113"/>
      <c r="ET186" s="113"/>
      <c r="EU186" s="113"/>
      <c r="EV186" s="113"/>
    </row>
    <row r="187" spans="1:152" ht="20.100000000000001" customHeight="1" x14ac:dyDescent="0.25">
      <c r="A187" s="269"/>
      <c r="B187" s="70" t="s">
        <v>32</v>
      </c>
      <c r="C187" s="53" t="s">
        <v>72</v>
      </c>
      <c r="D187" s="84">
        <v>227</v>
      </c>
      <c r="E187" s="85">
        <v>256</v>
      </c>
      <c r="F187" s="85">
        <v>224</v>
      </c>
      <c r="G187" s="85">
        <v>254</v>
      </c>
      <c r="H187" s="85">
        <v>314</v>
      </c>
      <c r="I187" s="85">
        <v>245</v>
      </c>
      <c r="J187" s="85">
        <v>179</v>
      </c>
      <c r="K187" s="85">
        <v>203</v>
      </c>
      <c r="L187" s="85">
        <v>184</v>
      </c>
      <c r="M187" s="85">
        <v>206</v>
      </c>
      <c r="N187" s="85">
        <v>219</v>
      </c>
      <c r="O187" s="85">
        <v>239</v>
      </c>
      <c r="P187" s="77">
        <v>173</v>
      </c>
      <c r="Q187" s="77">
        <v>185</v>
      </c>
      <c r="R187" s="77">
        <v>203</v>
      </c>
      <c r="S187" s="77">
        <v>247</v>
      </c>
      <c r="T187" s="77">
        <v>243</v>
      </c>
      <c r="U187" s="77">
        <v>307</v>
      </c>
      <c r="V187" s="77">
        <v>191</v>
      </c>
      <c r="W187" s="77">
        <v>190</v>
      </c>
      <c r="X187" s="77">
        <v>217</v>
      </c>
      <c r="Y187" s="88">
        <v>198</v>
      </c>
      <c r="Z187" s="88">
        <v>178</v>
      </c>
      <c r="AA187" s="88">
        <v>257</v>
      </c>
      <c r="AB187" s="78">
        <v>199</v>
      </c>
      <c r="AC187" s="78">
        <v>193</v>
      </c>
      <c r="AD187" s="78">
        <v>211</v>
      </c>
      <c r="AE187" s="78">
        <v>190</v>
      </c>
      <c r="AF187" s="78">
        <v>222</v>
      </c>
      <c r="AG187" s="78">
        <v>201</v>
      </c>
      <c r="AH187" s="78">
        <v>240</v>
      </c>
      <c r="AI187" s="78">
        <v>201</v>
      </c>
      <c r="AJ187" s="78">
        <v>165</v>
      </c>
      <c r="AK187" s="118">
        <v>163</v>
      </c>
      <c r="AL187" s="118">
        <v>200</v>
      </c>
      <c r="AM187" s="118">
        <v>178</v>
      </c>
      <c r="AN187" s="54">
        <v>194</v>
      </c>
      <c r="AO187" s="37">
        <v>253</v>
      </c>
      <c r="AP187" s="37">
        <v>305</v>
      </c>
      <c r="AQ187" s="37">
        <v>343</v>
      </c>
      <c r="AR187" s="37">
        <v>428</v>
      </c>
      <c r="AS187" s="37">
        <v>278</v>
      </c>
      <c r="AT187" s="37">
        <v>318</v>
      </c>
      <c r="AU187" s="37">
        <v>290</v>
      </c>
      <c r="AV187" s="37">
        <v>336</v>
      </c>
      <c r="AW187" s="37">
        <v>311</v>
      </c>
      <c r="AX187" s="37">
        <v>302</v>
      </c>
      <c r="AY187" s="37">
        <v>283</v>
      </c>
      <c r="AZ187" s="54">
        <v>289</v>
      </c>
      <c r="BA187" s="37">
        <v>249</v>
      </c>
      <c r="BB187" s="37">
        <v>272</v>
      </c>
      <c r="BC187" s="37">
        <v>296</v>
      </c>
      <c r="BD187" s="37">
        <v>317</v>
      </c>
      <c r="BE187" s="37">
        <v>293</v>
      </c>
      <c r="BF187" s="37">
        <v>328</v>
      </c>
      <c r="BG187" s="37">
        <v>350</v>
      </c>
      <c r="BH187" s="37">
        <v>331</v>
      </c>
      <c r="BI187" s="37">
        <v>382</v>
      </c>
      <c r="BJ187" s="37">
        <v>384</v>
      </c>
      <c r="BK187" s="37">
        <v>349</v>
      </c>
      <c r="BL187" s="197">
        <f t="shared" si="45"/>
        <v>3840</v>
      </c>
      <c r="BM187" s="37">
        <v>299</v>
      </c>
      <c r="BN187" s="37">
        <v>287</v>
      </c>
      <c r="BO187" s="37">
        <v>296</v>
      </c>
      <c r="BP187" s="37">
        <v>327</v>
      </c>
      <c r="BQ187" s="37">
        <v>344</v>
      </c>
      <c r="BR187" s="37">
        <v>353</v>
      </c>
      <c r="BS187" s="37">
        <v>343</v>
      </c>
      <c r="BT187" s="37">
        <v>378</v>
      </c>
      <c r="BU187" s="37">
        <v>309</v>
      </c>
      <c r="BV187" s="37">
        <v>210</v>
      </c>
      <c r="BW187" s="37">
        <v>160</v>
      </c>
      <c r="BX187" s="37">
        <v>235</v>
      </c>
      <c r="BY187" s="214">
        <f t="shared" si="17"/>
        <v>3541</v>
      </c>
      <c r="BZ187" s="54">
        <v>197</v>
      </c>
      <c r="CA187" s="37">
        <v>200</v>
      </c>
      <c r="CB187" s="37">
        <v>226</v>
      </c>
      <c r="CC187" s="37">
        <v>223</v>
      </c>
      <c r="CD187" s="37">
        <v>152</v>
      </c>
      <c r="CE187" s="37">
        <v>174</v>
      </c>
      <c r="CF187" s="37">
        <v>175</v>
      </c>
      <c r="CG187" s="37">
        <v>221</v>
      </c>
      <c r="CH187" s="37">
        <v>180</v>
      </c>
      <c r="CI187" s="37">
        <v>169</v>
      </c>
      <c r="CJ187" s="37">
        <v>137</v>
      </c>
      <c r="CK187" s="37">
        <v>197</v>
      </c>
      <c r="CL187" s="197">
        <f t="shared" si="46"/>
        <v>2251</v>
      </c>
      <c r="CM187" s="37">
        <v>143</v>
      </c>
      <c r="CN187" s="37">
        <v>133</v>
      </c>
      <c r="CO187" s="37">
        <v>160</v>
      </c>
      <c r="CP187" s="37">
        <v>202</v>
      </c>
      <c r="CQ187" s="37">
        <v>182</v>
      </c>
      <c r="CR187" s="37">
        <v>230</v>
      </c>
      <c r="CS187" s="37">
        <v>251</v>
      </c>
      <c r="CT187" s="37">
        <v>296</v>
      </c>
      <c r="CU187" s="37">
        <v>278</v>
      </c>
      <c r="CV187" s="37">
        <v>246</v>
      </c>
      <c r="CW187" s="37">
        <v>271</v>
      </c>
      <c r="CX187" s="37">
        <v>224</v>
      </c>
      <c r="CY187" s="214">
        <f t="shared" si="47"/>
        <v>2616</v>
      </c>
      <c r="CZ187" s="37">
        <v>214</v>
      </c>
      <c r="DA187" s="37">
        <v>207</v>
      </c>
      <c r="DB187" s="37">
        <v>228</v>
      </c>
      <c r="DC187" s="37">
        <v>207</v>
      </c>
      <c r="DD187" s="37">
        <v>275</v>
      </c>
      <c r="DE187" s="37">
        <v>217</v>
      </c>
      <c r="DF187" s="37">
        <v>223</v>
      </c>
      <c r="DG187" s="37">
        <v>233</v>
      </c>
      <c r="DH187" s="37">
        <v>230</v>
      </c>
      <c r="DI187" s="37">
        <v>231</v>
      </c>
      <c r="DJ187" s="37">
        <v>173</v>
      </c>
      <c r="DK187" s="37">
        <v>237</v>
      </c>
      <c r="DL187" s="214">
        <f t="shared" si="48"/>
        <v>2675</v>
      </c>
      <c r="DM187" s="37">
        <v>209</v>
      </c>
      <c r="DN187" s="37">
        <v>190</v>
      </c>
      <c r="DO187" s="37">
        <v>189</v>
      </c>
      <c r="DP187" s="37">
        <v>194</v>
      </c>
      <c r="DQ187" s="37">
        <v>200</v>
      </c>
      <c r="DR187" s="37">
        <v>204</v>
      </c>
      <c r="DS187" s="37">
        <v>190</v>
      </c>
      <c r="DT187" s="37">
        <v>207</v>
      </c>
      <c r="DU187" s="37">
        <v>182</v>
      </c>
      <c r="DV187" s="37">
        <v>199</v>
      </c>
      <c r="DW187" s="37">
        <v>156</v>
      </c>
      <c r="DX187" s="37">
        <v>199</v>
      </c>
      <c r="DY187" s="54">
        <v>174</v>
      </c>
      <c r="DZ187" s="37">
        <v>188</v>
      </c>
      <c r="EA187" s="37"/>
      <c r="EE187" s="113"/>
      <c r="EF187" s="113"/>
      <c r="EG187" s="113"/>
      <c r="EH187" s="113"/>
      <c r="EI187" s="113"/>
      <c r="EJ187" s="113"/>
      <c r="EK187" s="113"/>
      <c r="EL187" s="113"/>
      <c r="EM187" s="113"/>
      <c r="EN187" s="113"/>
      <c r="EO187" s="113"/>
      <c r="EP187" s="113"/>
      <c r="EQ187" s="113"/>
      <c r="ER187" s="113"/>
      <c r="ES187" s="113"/>
      <c r="ET187" s="113"/>
      <c r="EU187" s="113"/>
      <c r="EV187" s="113"/>
    </row>
    <row r="188" spans="1:152" ht="20.100000000000001" customHeight="1" x14ac:dyDescent="0.25">
      <c r="A188" s="269"/>
      <c r="B188" s="70" t="s">
        <v>57</v>
      </c>
      <c r="C188" s="53" t="s">
        <v>58</v>
      </c>
      <c r="D188" s="84">
        <v>0</v>
      </c>
      <c r="E188" s="85">
        <v>0</v>
      </c>
      <c r="F188" s="85">
        <v>0</v>
      </c>
      <c r="G188" s="85">
        <v>0</v>
      </c>
      <c r="H188" s="85">
        <v>0</v>
      </c>
      <c r="I188" s="85">
        <v>0</v>
      </c>
      <c r="J188" s="85">
        <v>0</v>
      </c>
      <c r="K188" s="85">
        <v>0</v>
      </c>
      <c r="L188" s="85">
        <v>0</v>
      </c>
      <c r="M188" s="85">
        <v>0</v>
      </c>
      <c r="N188" s="85">
        <v>0</v>
      </c>
      <c r="O188" s="85">
        <v>0</v>
      </c>
      <c r="P188" s="77">
        <v>0</v>
      </c>
      <c r="Q188" s="77">
        <v>0</v>
      </c>
      <c r="R188" s="77">
        <v>0</v>
      </c>
      <c r="S188" s="77">
        <v>0</v>
      </c>
      <c r="T188" s="77">
        <v>0</v>
      </c>
      <c r="U188" s="77">
        <v>0</v>
      </c>
      <c r="V188" s="77">
        <v>0</v>
      </c>
      <c r="W188" s="77">
        <v>0</v>
      </c>
      <c r="X188" s="77">
        <v>0</v>
      </c>
      <c r="Y188" s="88">
        <v>0</v>
      </c>
      <c r="Z188" s="88">
        <v>0</v>
      </c>
      <c r="AA188" s="88">
        <v>0</v>
      </c>
      <c r="AB188" s="78">
        <v>0</v>
      </c>
      <c r="AC188" s="78">
        <v>0</v>
      </c>
      <c r="AD188" s="78">
        <v>0</v>
      </c>
      <c r="AE188" s="78">
        <v>0</v>
      </c>
      <c r="AF188" s="78">
        <v>0</v>
      </c>
      <c r="AG188" s="78">
        <v>0</v>
      </c>
      <c r="AH188" s="78">
        <v>0</v>
      </c>
      <c r="AI188" s="78">
        <v>0</v>
      </c>
      <c r="AJ188" s="78">
        <v>0</v>
      </c>
      <c r="AK188" s="78">
        <v>0</v>
      </c>
      <c r="AL188" s="78">
        <v>0</v>
      </c>
      <c r="AM188" s="78">
        <v>0</v>
      </c>
      <c r="AN188" s="54">
        <v>0</v>
      </c>
      <c r="AO188" s="37">
        <v>0</v>
      </c>
      <c r="AP188" s="37">
        <v>0</v>
      </c>
      <c r="AQ188" s="37">
        <v>0</v>
      </c>
      <c r="AR188" s="37">
        <v>0</v>
      </c>
      <c r="AS188" s="37">
        <v>0</v>
      </c>
      <c r="AT188" s="37">
        <v>0</v>
      </c>
      <c r="AU188" s="37">
        <v>0</v>
      </c>
      <c r="AV188" s="37">
        <v>0</v>
      </c>
      <c r="AW188" s="37">
        <v>0</v>
      </c>
      <c r="AX188" s="37">
        <v>0</v>
      </c>
      <c r="AY188" s="37">
        <v>0</v>
      </c>
      <c r="AZ188" s="54">
        <v>0</v>
      </c>
      <c r="BA188" s="37">
        <v>0</v>
      </c>
      <c r="BB188" s="37">
        <v>0</v>
      </c>
      <c r="BC188" s="37">
        <v>0</v>
      </c>
      <c r="BD188" s="37">
        <v>0</v>
      </c>
      <c r="BE188" s="37">
        <v>0</v>
      </c>
      <c r="BF188" s="37">
        <v>0</v>
      </c>
      <c r="BG188" s="37">
        <v>0</v>
      </c>
      <c r="BH188" s="37">
        <v>1</v>
      </c>
      <c r="BI188" s="37">
        <v>0</v>
      </c>
      <c r="BJ188" s="37">
        <v>0</v>
      </c>
      <c r="BK188" s="37">
        <v>1</v>
      </c>
      <c r="BL188" s="197">
        <f t="shared" si="45"/>
        <v>2</v>
      </c>
      <c r="BM188" s="37">
        <v>1</v>
      </c>
      <c r="BN188" s="37">
        <v>0</v>
      </c>
      <c r="BO188" s="37">
        <v>0</v>
      </c>
      <c r="BP188" s="37">
        <v>0</v>
      </c>
      <c r="BQ188" s="37">
        <v>0</v>
      </c>
      <c r="BR188" s="37">
        <v>0</v>
      </c>
      <c r="BS188" s="37">
        <v>0</v>
      </c>
      <c r="BT188" s="37">
        <v>0</v>
      </c>
      <c r="BU188" s="37">
        <v>0</v>
      </c>
      <c r="BV188" s="37">
        <v>0</v>
      </c>
      <c r="BW188" s="37">
        <v>0</v>
      </c>
      <c r="BX188" s="37">
        <v>0</v>
      </c>
      <c r="BY188" s="214">
        <f t="shared" si="17"/>
        <v>1</v>
      </c>
      <c r="BZ188" s="54">
        <v>0</v>
      </c>
      <c r="CA188" s="37">
        <v>0</v>
      </c>
      <c r="CB188" s="37">
        <v>0</v>
      </c>
      <c r="CC188" s="37">
        <v>0</v>
      </c>
      <c r="CD188" s="37">
        <v>0</v>
      </c>
      <c r="CE188" s="37">
        <v>0</v>
      </c>
      <c r="CF188" s="37">
        <v>0</v>
      </c>
      <c r="CG188" s="37">
        <v>0</v>
      </c>
      <c r="CH188" s="37">
        <v>0</v>
      </c>
      <c r="CI188" s="37">
        <v>0</v>
      </c>
      <c r="CJ188" s="37">
        <v>0</v>
      </c>
      <c r="CK188" s="37">
        <v>0</v>
      </c>
      <c r="CL188" s="197">
        <f t="shared" si="46"/>
        <v>0</v>
      </c>
      <c r="CM188" s="37">
        <v>0</v>
      </c>
      <c r="CN188" s="37">
        <v>0</v>
      </c>
      <c r="CO188" s="37">
        <v>0</v>
      </c>
      <c r="CP188" s="37">
        <v>0</v>
      </c>
      <c r="CQ188" s="37">
        <v>0</v>
      </c>
      <c r="CR188" s="37">
        <v>0</v>
      </c>
      <c r="CS188" s="37">
        <v>0</v>
      </c>
      <c r="CT188" s="37">
        <v>0</v>
      </c>
      <c r="CU188" s="37">
        <v>0</v>
      </c>
      <c r="CV188" s="37">
        <v>0</v>
      </c>
      <c r="CW188" s="37">
        <v>0</v>
      </c>
      <c r="CX188" s="37">
        <v>0</v>
      </c>
      <c r="CY188" s="214">
        <f t="shared" si="47"/>
        <v>0</v>
      </c>
      <c r="CZ188" s="37">
        <v>0</v>
      </c>
      <c r="DA188" s="37">
        <v>0</v>
      </c>
      <c r="DB188" s="37">
        <v>0</v>
      </c>
      <c r="DC188" s="37">
        <v>0</v>
      </c>
      <c r="DD188" s="37">
        <v>0</v>
      </c>
      <c r="DE188" s="37">
        <v>0</v>
      </c>
      <c r="DF188" s="37">
        <v>0</v>
      </c>
      <c r="DG188" s="37">
        <v>0</v>
      </c>
      <c r="DH188" s="37">
        <v>0</v>
      </c>
      <c r="DI188" s="37">
        <v>0</v>
      </c>
      <c r="DJ188" s="37">
        <v>0</v>
      </c>
      <c r="DK188" s="37">
        <v>0</v>
      </c>
      <c r="DL188" s="214">
        <f t="shared" si="48"/>
        <v>0</v>
      </c>
      <c r="DM188" s="37">
        <v>0</v>
      </c>
      <c r="DN188" s="37">
        <v>0</v>
      </c>
      <c r="DO188" s="37">
        <v>0</v>
      </c>
      <c r="DP188" s="37">
        <v>0</v>
      </c>
      <c r="DQ188" s="37">
        <v>0</v>
      </c>
      <c r="DR188" s="37">
        <v>0</v>
      </c>
      <c r="DS188" s="37">
        <v>0</v>
      </c>
      <c r="DT188" s="37">
        <v>0</v>
      </c>
      <c r="DU188" s="37">
        <v>0</v>
      </c>
      <c r="DV188" s="37">
        <v>0</v>
      </c>
      <c r="DW188" s="37">
        <v>0</v>
      </c>
      <c r="DX188" s="37">
        <v>0</v>
      </c>
      <c r="DY188" s="54">
        <v>0</v>
      </c>
      <c r="DZ188" s="37">
        <v>0</v>
      </c>
      <c r="EA188" s="37"/>
      <c r="EE188" s="113"/>
      <c r="EF188" s="113"/>
      <c r="EG188" s="113"/>
      <c r="EH188" s="113"/>
      <c r="EI188" s="113"/>
      <c r="EJ188" s="113"/>
      <c r="EK188" s="113"/>
      <c r="EL188" s="113"/>
      <c r="EM188" s="113"/>
      <c r="EN188" s="113"/>
      <c r="EO188" s="113"/>
      <c r="EP188" s="113"/>
      <c r="EQ188" s="113"/>
      <c r="ER188" s="113"/>
      <c r="ES188" s="113"/>
      <c r="ET188" s="113"/>
      <c r="EU188" s="113"/>
      <c r="EV188" s="113"/>
    </row>
    <row r="189" spans="1:152" ht="20.100000000000001" customHeight="1" x14ac:dyDescent="0.25">
      <c r="A189" s="269"/>
      <c r="B189" s="46" t="s">
        <v>66</v>
      </c>
      <c r="C189" s="53" t="s">
        <v>69</v>
      </c>
      <c r="D189" s="84">
        <v>0</v>
      </c>
      <c r="E189" s="85">
        <v>0</v>
      </c>
      <c r="F189" s="85">
        <v>0</v>
      </c>
      <c r="G189" s="85">
        <v>0</v>
      </c>
      <c r="H189" s="85">
        <v>0</v>
      </c>
      <c r="I189" s="85">
        <v>0</v>
      </c>
      <c r="J189" s="85">
        <v>0</v>
      </c>
      <c r="K189" s="85">
        <v>0</v>
      </c>
      <c r="L189" s="85">
        <v>0</v>
      </c>
      <c r="M189" s="85">
        <v>0</v>
      </c>
      <c r="N189" s="85">
        <v>0</v>
      </c>
      <c r="O189" s="85">
        <v>0</v>
      </c>
      <c r="P189" s="77">
        <v>0</v>
      </c>
      <c r="Q189" s="77">
        <v>0</v>
      </c>
      <c r="R189" s="77">
        <v>0</v>
      </c>
      <c r="S189" s="77">
        <v>0</v>
      </c>
      <c r="T189" s="77">
        <v>0</v>
      </c>
      <c r="U189" s="77">
        <v>0</v>
      </c>
      <c r="V189" s="77">
        <v>0</v>
      </c>
      <c r="W189" s="77">
        <v>0</v>
      </c>
      <c r="X189" s="77">
        <v>0</v>
      </c>
      <c r="Y189" s="88">
        <v>0</v>
      </c>
      <c r="Z189" s="88">
        <v>0</v>
      </c>
      <c r="AA189" s="88">
        <v>0</v>
      </c>
      <c r="AB189" s="78">
        <v>0</v>
      </c>
      <c r="AC189" s="78">
        <v>0</v>
      </c>
      <c r="AD189" s="78">
        <v>0</v>
      </c>
      <c r="AE189" s="78">
        <v>0</v>
      </c>
      <c r="AF189" s="78">
        <v>0</v>
      </c>
      <c r="AG189" s="78">
        <v>0</v>
      </c>
      <c r="AH189" s="78">
        <v>0</v>
      </c>
      <c r="AI189" s="78">
        <v>0</v>
      </c>
      <c r="AJ189" s="78">
        <v>0</v>
      </c>
      <c r="AK189" s="78">
        <v>0</v>
      </c>
      <c r="AL189" s="78">
        <v>0</v>
      </c>
      <c r="AM189" s="78">
        <v>0</v>
      </c>
      <c r="AN189" s="54">
        <v>0</v>
      </c>
      <c r="AO189" s="37">
        <v>0</v>
      </c>
      <c r="AP189" s="37">
        <v>0</v>
      </c>
      <c r="AQ189" s="37">
        <v>0</v>
      </c>
      <c r="AR189" s="37">
        <v>0</v>
      </c>
      <c r="AS189" s="37">
        <v>0</v>
      </c>
      <c r="AT189" s="37">
        <v>0</v>
      </c>
      <c r="AU189" s="37">
        <v>0</v>
      </c>
      <c r="AV189" s="37">
        <v>0</v>
      </c>
      <c r="AW189" s="37">
        <v>0</v>
      </c>
      <c r="AX189" s="37">
        <v>0</v>
      </c>
      <c r="AY189" s="37">
        <v>0</v>
      </c>
      <c r="AZ189" s="54">
        <v>0</v>
      </c>
      <c r="BA189" s="37">
        <v>0</v>
      </c>
      <c r="BB189" s="37">
        <v>0</v>
      </c>
      <c r="BC189" s="37">
        <v>0</v>
      </c>
      <c r="BD189" s="37">
        <v>0</v>
      </c>
      <c r="BE189" s="37">
        <v>0</v>
      </c>
      <c r="BF189" s="37">
        <v>0</v>
      </c>
      <c r="BG189" s="37">
        <v>0</v>
      </c>
      <c r="BH189" s="37">
        <v>0</v>
      </c>
      <c r="BI189" s="37">
        <v>0</v>
      </c>
      <c r="BJ189" s="37">
        <v>0</v>
      </c>
      <c r="BK189" s="37">
        <v>0</v>
      </c>
      <c r="BL189" s="197">
        <f t="shared" si="45"/>
        <v>0</v>
      </c>
      <c r="BM189" s="37">
        <v>0</v>
      </c>
      <c r="BN189" s="37">
        <v>0</v>
      </c>
      <c r="BO189" s="37">
        <v>0</v>
      </c>
      <c r="BP189" s="37">
        <v>0</v>
      </c>
      <c r="BQ189" s="37">
        <v>0</v>
      </c>
      <c r="BR189" s="37">
        <v>0</v>
      </c>
      <c r="BS189" s="37">
        <v>0</v>
      </c>
      <c r="BT189" s="37">
        <v>0</v>
      </c>
      <c r="BU189" s="37">
        <v>1</v>
      </c>
      <c r="BV189" s="37">
        <v>3</v>
      </c>
      <c r="BW189" s="37">
        <v>1</v>
      </c>
      <c r="BX189" s="37">
        <v>1</v>
      </c>
      <c r="BY189" s="214">
        <f t="shared" si="17"/>
        <v>6</v>
      </c>
      <c r="BZ189" s="54">
        <v>0</v>
      </c>
      <c r="CA189" s="37">
        <v>0</v>
      </c>
      <c r="CB189" s="37">
        <v>5</v>
      </c>
      <c r="CC189" s="37">
        <v>0</v>
      </c>
      <c r="CD189" s="37">
        <v>5</v>
      </c>
      <c r="CE189" s="37">
        <v>4</v>
      </c>
      <c r="CF189" s="37">
        <v>3</v>
      </c>
      <c r="CG189" s="37">
        <v>17</v>
      </c>
      <c r="CH189" s="37">
        <v>4</v>
      </c>
      <c r="CI189" s="37">
        <v>6</v>
      </c>
      <c r="CJ189" s="37">
        <v>2</v>
      </c>
      <c r="CK189" s="37">
        <v>4</v>
      </c>
      <c r="CL189" s="197">
        <f t="shared" si="46"/>
        <v>50</v>
      </c>
      <c r="CM189" s="37">
        <v>26</v>
      </c>
      <c r="CN189" s="37">
        <v>0</v>
      </c>
      <c r="CO189" s="37">
        <v>2</v>
      </c>
      <c r="CP189" s="37">
        <v>1</v>
      </c>
      <c r="CQ189" s="37">
        <v>5</v>
      </c>
      <c r="CR189" s="37">
        <v>6</v>
      </c>
      <c r="CS189" s="37">
        <v>3</v>
      </c>
      <c r="CT189" s="37">
        <v>5</v>
      </c>
      <c r="CU189" s="37">
        <v>5</v>
      </c>
      <c r="CV189" s="37">
        <v>4</v>
      </c>
      <c r="CW189" s="37">
        <v>2</v>
      </c>
      <c r="CX189" s="37">
        <v>2</v>
      </c>
      <c r="CY189" s="214">
        <f t="shared" si="47"/>
        <v>61</v>
      </c>
      <c r="CZ189" s="37">
        <v>3</v>
      </c>
      <c r="DA189" s="37">
        <v>3</v>
      </c>
      <c r="DB189" s="37">
        <v>1</v>
      </c>
      <c r="DC189" s="37">
        <v>27</v>
      </c>
      <c r="DD189" s="37">
        <v>5</v>
      </c>
      <c r="DE189" s="37">
        <v>4</v>
      </c>
      <c r="DF189" s="37">
        <v>3</v>
      </c>
      <c r="DG189" s="37">
        <v>0</v>
      </c>
      <c r="DH189" s="37">
        <v>2</v>
      </c>
      <c r="DI189" s="37">
        <v>1</v>
      </c>
      <c r="DJ189" s="37">
        <v>1</v>
      </c>
      <c r="DK189" s="37">
        <v>0</v>
      </c>
      <c r="DL189" s="214">
        <f t="shared" si="48"/>
        <v>50</v>
      </c>
      <c r="DM189" s="37">
        <v>2</v>
      </c>
      <c r="DN189" s="37">
        <v>0</v>
      </c>
      <c r="DO189" s="37">
        <v>2</v>
      </c>
      <c r="DP189" s="37">
        <v>3</v>
      </c>
      <c r="DQ189" s="37">
        <v>1</v>
      </c>
      <c r="DR189" s="37">
        <v>2</v>
      </c>
      <c r="DS189" s="37">
        <v>2</v>
      </c>
      <c r="DT189" s="37">
        <v>2</v>
      </c>
      <c r="DU189" s="37">
        <v>2</v>
      </c>
      <c r="DV189" s="37">
        <v>5</v>
      </c>
      <c r="DW189" s="37">
        <v>2</v>
      </c>
      <c r="DX189" s="37">
        <v>0</v>
      </c>
      <c r="DY189" s="54">
        <v>1</v>
      </c>
      <c r="DZ189" s="37">
        <v>6</v>
      </c>
      <c r="EA189" s="37"/>
      <c r="EE189" s="113"/>
      <c r="EF189" s="113"/>
      <c r="EG189" s="113"/>
      <c r="EH189" s="113"/>
      <c r="EI189" s="113"/>
      <c r="EJ189" s="113"/>
      <c r="EK189" s="113"/>
      <c r="EL189" s="113"/>
      <c r="EM189" s="113"/>
      <c r="EN189" s="113"/>
      <c r="EO189" s="113"/>
      <c r="EP189" s="113"/>
      <c r="EQ189" s="113"/>
      <c r="ER189" s="113"/>
      <c r="ES189" s="113"/>
      <c r="ET189" s="113"/>
      <c r="EU189" s="113"/>
      <c r="EV189" s="113"/>
    </row>
    <row r="190" spans="1:152" ht="20.100000000000001" customHeight="1" x14ac:dyDescent="0.25">
      <c r="A190" s="269"/>
      <c r="B190" s="46" t="s">
        <v>67</v>
      </c>
      <c r="C190" s="53" t="s">
        <v>106</v>
      </c>
      <c r="D190" s="84">
        <v>0</v>
      </c>
      <c r="E190" s="85">
        <v>0</v>
      </c>
      <c r="F190" s="85">
        <v>0</v>
      </c>
      <c r="G190" s="85">
        <v>0</v>
      </c>
      <c r="H190" s="85">
        <v>0</v>
      </c>
      <c r="I190" s="85">
        <v>0</v>
      </c>
      <c r="J190" s="85">
        <v>0</v>
      </c>
      <c r="K190" s="85">
        <v>0</v>
      </c>
      <c r="L190" s="85">
        <v>0</v>
      </c>
      <c r="M190" s="85">
        <v>0</v>
      </c>
      <c r="N190" s="85">
        <v>0</v>
      </c>
      <c r="O190" s="85">
        <v>0</v>
      </c>
      <c r="P190" s="77">
        <v>0</v>
      </c>
      <c r="Q190" s="77">
        <v>0</v>
      </c>
      <c r="R190" s="77">
        <v>0</v>
      </c>
      <c r="S190" s="77">
        <v>0</v>
      </c>
      <c r="T190" s="77">
        <v>0</v>
      </c>
      <c r="U190" s="77">
        <v>0</v>
      </c>
      <c r="V190" s="77">
        <v>0</v>
      </c>
      <c r="W190" s="77">
        <v>0</v>
      </c>
      <c r="X190" s="77">
        <v>0</v>
      </c>
      <c r="Y190" s="88">
        <v>0</v>
      </c>
      <c r="Z190" s="88">
        <v>0</v>
      </c>
      <c r="AA190" s="88">
        <v>0</v>
      </c>
      <c r="AB190" s="78">
        <v>0</v>
      </c>
      <c r="AC190" s="78">
        <v>0</v>
      </c>
      <c r="AD190" s="78">
        <v>0</v>
      </c>
      <c r="AE190" s="78">
        <v>0</v>
      </c>
      <c r="AF190" s="78">
        <v>0</v>
      </c>
      <c r="AG190" s="78">
        <v>0</v>
      </c>
      <c r="AH190" s="78">
        <v>0</v>
      </c>
      <c r="AI190" s="78">
        <v>0</v>
      </c>
      <c r="AJ190" s="78">
        <v>0</v>
      </c>
      <c r="AK190" s="78">
        <v>0</v>
      </c>
      <c r="AL190" s="78">
        <v>0</v>
      </c>
      <c r="AM190" s="78">
        <v>0</v>
      </c>
      <c r="AN190" s="54">
        <v>0</v>
      </c>
      <c r="AO190" s="37">
        <v>0</v>
      </c>
      <c r="AP190" s="37">
        <v>0</v>
      </c>
      <c r="AQ190" s="37">
        <v>0</v>
      </c>
      <c r="AR190" s="37">
        <v>0</v>
      </c>
      <c r="AS190" s="37">
        <v>0</v>
      </c>
      <c r="AT190" s="37">
        <v>0</v>
      </c>
      <c r="AU190" s="37">
        <v>0</v>
      </c>
      <c r="AV190" s="37">
        <v>0</v>
      </c>
      <c r="AW190" s="37">
        <v>0</v>
      </c>
      <c r="AX190" s="37">
        <v>0</v>
      </c>
      <c r="AY190" s="37">
        <v>0</v>
      </c>
      <c r="AZ190" s="54">
        <v>0</v>
      </c>
      <c r="BA190" s="37">
        <v>0</v>
      </c>
      <c r="BB190" s="37">
        <v>0</v>
      </c>
      <c r="BC190" s="37">
        <v>0</v>
      </c>
      <c r="BD190" s="37">
        <v>0</v>
      </c>
      <c r="BE190" s="37">
        <v>0</v>
      </c>
      <c r="BF190" s="37">
        <v>0</v>
      </c>
      <c r="BG190" s="37">
        <v>0</v>
      </c>
      <c r="BH190" s="37">
        <v>0</v>
      </c>
      <c r="BI190" s="37">
        <v>0</v>
      </c>
      <c r="BJ190" s="37">
        <v>0</v>
      </c>
      <c r="BK190" s="37">
        <v>0</v>
      </c>
      <c r="BL190" s="197">
        <f t="shared" si="45"/>
        <v>0</v>
      </c>
      <c r="BM190" s="37">
        <v>0</v>
      </c>
      <c r="BN190" s="37">
        <v>0</v>
      </c>
      <c r="BO190" s="37">
        <v>0</v>
      </c>
      <c r="BP190" s="37">
        <v>0</v>
      </c>
      <c r="BQ190" s="37">
        <v>0</v>
      </c>
      <c r="BR190" s="37">
        <v>0</v>
      </c>
      <c r="BS190" s="37">
        <v>0</v>
      </c>
      <c r="BT190" s="37">
        <v>0</v>
      </c>
      <c r="BU190" s="37">
        <v>189</v>
      </c>
      <c r="BV190" s="37">
        <v>292</v>
      </c>
      <c r="BW190" s="37">
        <v>247</v>
      </c>
      <c r="BX190" s="37">
        <v>210</v>
      </c>
      <c r="BY190" s="214">
        <f t="shared" si="17"/>
        <v>938</v>
      </c>
      <c r="BZ190" s="54">
        <v>187</v>
      </c>
      <c r="CA190" s="37">
        <v>148</v>
      </c>
      <c r="CB190" s="37">
        <v>171</v>
      </c>
      <c r="CC190" s="37">
        <v>175</v>
      </c>
      <c r="CD190" s="37">
        <v>200</v>
      </c>
      <c r="CE190" s="37">
        <v>211</v>
      </c>
      <c r="CF190" s="37">
        <v>301</v>
      </c>
      <c r="CG190" s="37">
        <v>324</v>
      </c>
      <c r="CH190" s="37">
        <v>347</v>
      </c>
      <c r="CI190" s="37">
        <v>428</v>
      </c>
      <c r="CJ190" s="37">
        <v>415</v>
      </c>
      <c r="CK190" s="37">
        <v>453</v>
      </c>
      <c r="CL190" s="197">
        <f t="shared" si="46"/>
        <v>3360</v>
      </c>
      <c r="CM190" s="37">
        <v>390</v>
      </c>
      <c r="CN190" s="37">
        <v>419</v>
      </c>
      <c r="CO190" s="37">
        <v>428</v>
      </c>
      <c r="CP190" s="37">
        <v>464</v>
      </c>
      <c r="CQ190" s="37">
        <v>447</v>
      </c>
      <c r="CR190" s="37">
        <v>438</v>
      </c>
      <c r="CS190" s="37">
        <v>432</v>
      </c>
      <c r="CT190" s="37">
        <v>411</v>
      </c>
      <c r="CU190" s="37">
        <v>382</v>
      </c>
      <c r="CV190" s="37">
        <v>387</v>
      </c>
      <c r="CW190" s="37">
        <v>399</v>
      </c>
      <c r="CX190" s="37">
        <v>436</v>
      </c>
      <c r="CY190" s="214">
        <f t="shared" si="47"/>
        <v>5033</v>
      </c>
      <c r="CZ190" s="37">
        <v>372</v>
      </c>
      <c r="DA190" s="37">
        <v>347</v>
      </c>
      <c r="DB190" s="37">
        <v>413</v>
      </c>
      <c r="DC190" s="37">
        <v>337</v>
      </c>
      <c r="DD190" s="37">
        <v>385</v>
      </c>
      <c r="DE190" s="37">
        <v>349</v>
      </c>
      <c r="DF190" s="37">
        <v>337</v>
      </c>
      <c r="DG190" s="37">
        <v>364</v>
      </c>
      <c r="DH190" s="37">
        <v>342</v>
      </c>
      <c r="DI190" s="37">
        <v>366</v>
      </c>
      <c r="DJ190" s="37">
        <v>352</v>
      </c>
      <c r="DK190" s="37">
        <v>334</v>
      </c>
      <c r="DL190" s="214">
        <f t="shared" si="48"/>
        <v>4298</v>
      </c>
      <c r="DM190" s="37">
        <v>315</v>
      </c>
      <c r="DN190" s="37">
        <v>304</v>
      </c>
      <c r="DO190" s="37">
        <v>340</v>
      </c>
      <c r="DP190" s="37">
        <v>311</v>
      </c>
      <c r="DQ190" s="37">
        <v>321</v>
      </c>
      <c r="DR190" s="37">
        <v>337</v>
      </c>
      <c r="DS190" s="37">
        <v>350</v>
      </c>
      <c r="DT190" s="37">
        <v>334</v>
      </c>
      <c r="DU190" s="37">
        <v>315</v>
      </c>
      <c r="DV190" s="37">
        <v>405</v>
      </c>
      <c r="DW190" s="37">
        <v>341</v>
      </c>
      <c r="DX190" s="37">
        <v>334</v>
      </c>
      <c r="DY190" s="54">
        <v>326</v>
      </c>
      <c r="DZ190" s="37">
        <v>327</v>
      </c>
      <c r="EA190" s="37"/>
      <c r="EE190" s="113"/>
      <c r="EF190" s="113"/>
      <c r="EG190" s="113"/>
      <c r="EH190" s="113"/>
      <c r="EI190" s="113"/>
      <c r="EJ190" s="113"/>
      <c r="EK190" s="113"/>
      <c r="EL190" s="113"/>
      <c r="EM190" s="113"/>
      <c r="EN190" s="113"/>
      <c r="EO190" s="113"/>
      <c r="EP190" s="113"/>
      <c r="EQ190" s="113"/>
      <c r="ER190" s="113"/>
      <c r="ES190" s="113"/>
      <c r="ET190" s="113"/>
      <c r="EU190" s="113"/>
      <c r="EV190" s="113"/>
    </row>
    <row r="191" spans="1:152" ht="20.100000000000001" customHeight="1" x14ac:dyDescent="0.25">
      <c r="A191" s="269"/>
      <c r="B191" s="46" t="s">
        <v>68</v>
      </c>
      <c r="C191" s="53" t="s">
        <v>70</v>
      </c>
      <c r="D191" s="84">
        <v>0</v>
      </c>
      <c r="E191" s="85">
        <v>0</v>
      </c>
      <c r="F191" s="85">
        <v>0</v>
      </c>
      <c r="G191" s="85">
        <v>0</v>
      </c>
      <c r="H191" s="85">
        <v>0</v>
      </c>
      <c r="I191" s="85">
        <v>0</v>
      </c>
      <c r="J191" s="85">
        <v>0</v>
      </c>
      <c r="K191" s="85">
        <v>0</v>
      </c>
      <c r="L191" s="85">
        <v>0</v>
      </c>
      <c r="M191" s="85">
        <v>0</v>
      </c>
      <c r="N191" s="85">
        <v>0</v>
      </c>
      <c r="O191" s="85">
        <v>0</v>
      </c>
      <c r="P191" s="77">
        <v>0</v>
      </c>
      <c r="Q191" s="77">
        <v>0</v>
      </c>
      <c r="R191" s="77">
        <v>0</v>
      </c>
      <c r="S191" s="77">
        <v>0</v>
      </c>
      <c r="T191" s="77">
        <v>0</v>
      </c>
      <c r="U191" s="77">
        <v>0</v>
      </c>
      <c r="V191" s="77">
        <v>0</v>
      </c>
      <c r="W191" s="77">
        <v>0</v>
      </c>
      <c r="X191" s="77">
        <v>0</v>
      </c>
      <c r="Y191" s="88">
        <v>0</v>
      </c>
      <c r="Z191" s="88">
        <v>0</v>
      </c>
      <c r="AA191" s="88">
        <v>0</v>
      </c>
      <c r="AB191" s="78">
        <v>0</v>
      </c>
      <c r="AC191" s="78">
        <v>0</v>
      </c>
      <c r="AD191" s="78">
        <v>0</v>
      </c>
      <c r="AE191" s="78">
        <v>0</v>
      </c>
      <c r="AF191" s="78">
        <v>0</v>
      </c>
      <c r="AG191" s="78">
        <v>0</v>
      </c>
      <c r="AH191" s="78">
        <v>0</v>
      </c>
      <c r="AI191" s="78">
        <v>0</v>
      </c>
      <c r="AJ191" s="78">
        <v>0</v>
      </c>
      <c r="AK191" s="78">
        <v>0</v>
      </c>
      <c r="AL191" s="78">
        <v>0</v>
      </c>
      <c r="AM191" s="78">
        <v>0</v>
      </c>
      <c r="AN191" s="54">
        <v>0</v>
      </c>
      <c r="AO191" s="37">
        <v>0</v>
      </c>
      <c r="AP191" s="37">
        <v>0</v>
      </c>
      <c r="AQ191" s="37">
        <v>0</v>
      </c>
      <c r="AR191" s="37">
        <v>0</v>
      </c>
      <c r="AS191" s="37">
        <v>0</v>
      </c>
      <c r="AT191" s="37">
        <v>0</v>
      </c>
      <c r="AU191" s="37">
        <v>0</v>
      </c>
      <c r="AV191" s="37">
        <v>0</v>
      </c>
      <c r="AW191" s="37">
        <v>0</v>
      </c>
      <c r="AX191" s="37">
        <v>0</v>
      </c>
      <c r="AY191" s="37">
        <v>0</v>
      </c>
      <c r="AZ191" s="54">
        <v>0</v>
      </c>
      <c r="BA191" s="37">
        <v>0</v>
      </c>
      <c r="BB191" s="37">
        <v>0</v>
      </c>
      <c r="BC191" s="37">
        <v>0</v>
      </c>
      <c r="BD191" s="37">
        <v>0</v>
      </c>
      <c r="BE191" s="37">
        <v>0</v>
      </c>
      <c r="BF191" s="37">
        <v>0</v>
      </c>
      <c r="BG191" s="37">
        <v>0</v>
      </c>
      <c r="BH191" s="37">
        <v>0</v>
      </c>
      <c r="BI191" s="37">
        <v>0</v>
      </c>
      <c r="BJ191" s="37">
        <v>0</v>
      </c>
      <c r="BK191" s="37">
        <v>0</v>
      </c>
      <c r="BL191" s="197">
        <f t="shared" si="45"/>
        <v>0</v>
      </c>
      <c r="BM191" s="37">
        <v>0</v>
      </c>
      <c r="BN191" s="37">
        <v>0</v>
      </c>
      <c r="BO191" s="37">
        <v>0</v>
      </c>
      <c r="BP191" s="37">
        <v>0</v>
      </c>
      <c r="BQ191" s="37">
        <v>0</v>
      </c>
      <c r="BR191" s="37">
        <v>0</v>
      </c>
      <c r="BS191" s="37">
        <v>0</v>
      </c>
      <c r="BT191" s="37">
        <v>0</v>
      </c>
      <c r="BU191" s="37">
        <v>8</v>
      </c>
      <c r="BV191" s="37">
        <v>37</v>
      </c>
      <c r="BW191" s="37">
        <v>25</v>
      </c>
      <c r="BX191" s="37">
        <v>21</v>
      </c>
      <c r="BY191" s="214">
        <f t="shared" si="17"/>
        <v>91</v>
      </c>
      <c r="BZ191" s="54">
        <v>8</v>
      </c>
      <c r="CA191" s="37">
        <v>10</v>
      </c>
      <c r="CB191" s="37">
        <v>11</v>
      </c>
      <c r="CC191" s="37">
        <v>8</v>
      </c>
      <c r="CD191" s="37">
        <v>22</v>
      </c>
      <c r="CE191" s="37">
        <v>11</v>
      </c>
      <c r="CF191" s="37">
        <v>9</v>
      </c>
      <c r="CG191" s="37">
        <v>12</v>
      </c>
      <c r="CH191" s="37">
        <v>14</v>
      </c>
      <c r="CI191" s="37">
        <v>16</v>
      </c>
      <c r="CJ191" s="37">
        <v>10</v>
      </c>
      <c r="CK191" s="37">
        <v>14</v>
      </c>
      <c r="CL191" s="197">
        <f t="shared" si="46"/>
        <v>145</v>
      </c>
      <c r="CM191" s="37">
        <v>7</v>
      </c>
      <c r="CN191" s="37">
        <v>5</v>
      </c>
      <c r="CO191" s="37">
        <v>14</v>
      </c>
      <c r="CP191" s="37">
        <v>13</v>
      </c>
      <c r="CQ191" s="37">
        <v>14</v>
      </c>
      <c r="CR191" s="37">
        <v>0</v>
      </c>
      <c r="CS191" s="37">
        <v>1</v>
      </c>
      <c r="CT191" s="37">
        <v>20</v>
      </c>
      <c r="CU191" s="37">
        <v>21</v>
      </c>
      <c r="CV191" s="37">
        <v>9</v>
      </c>
      <c r="CW191" s="37">
        <v>28</v>
      </c>
      <c r="CX191" s="37">
        <v>5</v>
      </c>
      <c r="CY191" s="214">
        <f t="shared" si="47"/>
        <v>137</v>
      </c>
      <c r="CZ191" s="37">
        <v>19</v>
      </c>
      <c r="DA191" s="37">
        <v>12</v>
      </c>
      <c r="DB191" s="37">
        <v>21</v>
      </c>
      <c r="DC191" s="37">
        <v>26</v>
      </c>
      <c r="DD191" s="37">
        <v>31</v>
      </c>
      <c r="DE191" s="37">
        <v>31</v>
      </c>
      <c r="DF191" s="37">
        <v>35</v>
      </c>
      <c r="DG191" s="37">
        <v>28</v>
      </c>
      <c r="DH191" s="37">
        <v>30</v>
      </c>
      <c r="DI191" s="37">
        <v>26</v>
      </c>
      <c r="DJ191" s="37">
        <v>22</v>
      </c>
      <c r="DK191" s="37">
        <v>31</v>
      </c>
      <c r="DL191" s="214">
        <f t="shared" si="48"/>
        <v>312</v>
      </c>
      <c r="DM191" s="37">
        <v>37</v>
      </c>
      <c r="DN191" s="37">
        <v>34</v>
      </c>
      <c r="DO191" s="37">
        <v>31</v>
      </c>
      <c r="DP191" s="37">
        <v>23</v>
      </c>
      <c r="DQ191" s="37">
        <v>20</v>
      </c>
      <c r="DR191" s="37">
        <v>20</v>
      </c>
      <c r="DS191" s="37">
        <v>31</v>
      </c>
      <c r="DT191" s="37">
        <v>25</v>
      </c>
      <c r="DU191" s="37">
        <v>23</v>
      </c>
      <c r="DV191" s="37">
        <v>35</v>
      </c>
      <c r="DW191" s="37">
        <v>29</v>
      </c>
      <c r="DX191" s="37">
        <v>20</v>
      </c>
      <c r="DY191" s="54">
        <v>39</v>
      </c>
      <c r="DZ191" s="37">
        <v>22</v>
      </c>
      <c r="EA191" s="37"/>
      <c r="EE191" s="113"/>
      <c r="EF191" s="113"/>
      <c r="EG191" s="113"/>
      <c r="EH191" s="113"/>
      <c r="EI191" s="113"/>
      <c r="EJ191" s="113"/>
      <c r="EK191" s="113"/>
      <c r="EL191" s="113"/>
      <c r="EM191" s="113"/>
      <c r="EN191" s="113"/>
      <c r="EO191" s="113"/>
      <c r="EP191" s="113"/>
      <c r="EQ191" s="113"/>
      <c r="ER191" s="113"/>
      <c r="ES191" s="113"/>
      <c r="ET191" s="113"/>
      <c r="EU191" s="113"/>
      <c r="EV191" s="113"/>
    </row>
    <row r="192" spans="1:152" ht="20.100000000000001" customHeight="1" x14ac:dyDescent="0.25">
      <c r="A192" s="269"/>
      <c r="B192" s="46" t="s">
        <v>101</v>
      </c>
      <c r="C192" s="53" t="s">
        <v>103</v>
      </c>
      <c r="D192" s="84">
        <v>0</v>
      </c>
      <c r="E192" s="85">
        <v>0</v>
      </c>
      <c r="F192" s="85">
        <v>0</v>
      </c>
      <c r="G192" s="85">
        <v>0</v>
      </c>
      <c r="H192" s="85">
        <v>0</v>
      </c>
      <c r="I192" s="85">
        <v>0</v>
      </c>
      <c r="J192" s="85">
        <v>0</v>
      </c>
      <c r="K192" s="85">
        <v>0</v>
      </c>
      <c r="L192" s="85">
        <v>0</v>
      </c>
      <c r="M192" s="85">
        <v>0</v>
      </c>
      <c r="N192" s="85">
        <v>0</v>
      </c>
      <c r="O192" s="85">
        <v>0</v>
      </c>
      <c r="P192" s="77">
        <v>0</v>
      </c>
      <c r="Q192" s="77">
        <v>0</v>
      </c>
      <c r="R192" s="77">
        <v>0</v>
      </c>
      <c r="S192" s="77">
        <v>0</v>
      </c>
      <c r="T192" s="77">
        <v>0</v>
      </c>
      <c r="U192" s="77">
        <v>0</v>
      </c>
      <c r="V192" s="77">
        <v>0</v>
      </c>
      <c r="W192" s="77">
        <v>0</v>
      </c>
      <c r="X192" s="77">
        <v>0</v>
      </c>
      <c r="Y192" s="88">
        <v>0</v>
      </c>
      <c r="Z192" s="88">
        <v>0</v>
      </c>
      <c r="AA192" s="88">
        <v>0</v>
      </c>
      <c r="AB192" s="78">
        <v>0</v>
      </c>
      <c r="AC192" s="78">
        <v>0</v>
      </c>
      <c r="AD192" s="78">
        <v>0</v>
      </c>
      <c r="AE192" s="78">
        <v>0</v>
      </c>
      <c r="AF192" s="78">
        <v>0</v>
      </c>
      <c r="AG192" s="78">
        <v>0</v>
      </c>
      <c r="AH192" s="78">
        <v>0</v>
      </c>
      <c r="AI192" s="78">
        <v>0</v>
      </c>
      <c r="AJ192" s="78">
        <v>0</v>
      </c>
      <c r="AK192" s="78">
        <v>0</v>
      </c>
      <c r="AL192" s="78">
        <v>0</v>
      </c>
      <c r="AM192" s="78">
        <v>0</v>
      </c>
      <c r="AN192" s="54">
        <v>0</v>
      </c>
      <c r="AO192" s="37">
        <v>0</v>
      </c>
      <c r="AP192" s="37">
        <v>0</v>
      </c>
      <c r="AQ192" s="37">
        <v>0</v>
      </c>
      <c r="AR192" s="37">
        <v>0</v>
      </c>
      <c r="AS192" s="37">
        <v>0</v>
      </c>
      <c r="AT192" s="37">
        <v>0</v>
      </c>
      <c r="AU192" s="37">
        <v>0</v>
      </c>
      <c r="AV192" s="37">
        <v>0</v>
      </c>
      <c r="AW192" s="37">
        <v>0</v>
      </c>
      <c r="AX192" s="37">
        <v>0</v>
      </c>
      <c r="AY192" s="37">
        <v>0</v>
      </c>
      <c r="AZ192" s="54">
        <v>0</v>
      </c>
      <c r="BA192" s="37">
        <v>0</v>
      </c>
      <c r="BB192" s="37">
        <v>0</v>
      </c>
      <c r="BC192" s="37">
        <v>0</v>
      </c>
      <c r="BD192" s="37">
        <v>0</v>
      </c>
      <c r="BE192" s="37">
        <v>0</v>
      </c>
      <c r="BF192" s="37">
        <v>0</v>
      </c>
      <c r="BG192" s="37">
        <v>0</v>
      </c>
      <c r="BH192" s="37">
        <v>0</v>
      </c>
      <c r="BI192" s="37">
        <v>0</v>
      </c>
      <c r="BJ192" s="37">
        <v>0</v>
      </c>
      <c r="BK192" s="37">
        <v>0</v>
      </c>
      <c r="BL192" s="197">
        <f t="shared" si="45"/>
        <v>0</v>
      </c>
      <c r="BM192" s="37">
        <v>0</v>
      </c>
      <c r="BN192" s="37">
        <v>0</v>
      </c>
      <c r="BO192" s="37">
        <v>0</v>
      </c>
      <c r="BP192" s="37">
        <v>0</v>
      </c>
      <c r="BQ192" s="37">
        <v>0</v>
      </c>
      <c r="BR192" s="37">
        <v>0</v>
      </c>
      <c r="BS192" s="37">
        <v>0</v>
      </c>
      <c r="BT192" s="37">
        <v>0</v>
      </c>
      <c r="BU192" s="37">
        <v>0</v>
      </c>
      <c r="BV192" s="37">
        <v>0</v>
      </c>
      <c r="BW192" s="37">
        <v>0</v>
      </c>
      <c r="BX192" s="37">
        <v>0</v>
      </c>
      <c r="BY192" s="214">
        <f t="shared" ref="BY192:BY210" si="49">SUM(BM192:BX192)</f>
        <v>0</v>
      </c>
      <c r="BZ192" s="54">
        <v>0</v>
      </c>
      <c r="CA192" s="37">
        <v>0</v>
      </c>
      <c r="CB192" s="37">
        <v>0</v>
      </c>
      <c r="CC192" s="37">
        <v>0</v>
      </c>
      <c r="CD192" s="37">
        <v>0</v>
      </c>
      <c r="CE192" s="37">
        <v>41</v>
      </c>
      <c r="CF192" s="37">
        <v>75</v>
      </c>
      <c r="CG192" s="37">
        <v>70</v>
      </c>
      <c r="CH192" s="37">
        <v>71</v>
      </c>
      <c r="CI192" s="37">
        <v>71</v>
      </c>
      <c r="CJ192" s="37">
        <v>67</v>
      </c>
      <c r="CK192" s="37">
        <v>77</v>
      </c>
      <c r="CL192" s="197">
        <f t="shared" si="46"/>
        <v>472</v>
      </c>
      <c r="CM192" s="37">
        <v>68</v>
      </c>
      <c r="CN192" s="37">
        <v>63</v>
      </c>
      <c r="CO192" s="37">
        <v>76</v>
      </c>
      <c r="CP192" s="37">
        <v>73</v>
      </c>
      <c r="CQ192" s="37">
        <v>70</v>
      </c>
      <c r="CR192" s="37">
        <v>72</v>
      </c>
      <c r="CS192" s="37">
        <v>74</v>
      </c>
      <c r="CT192" s="37">
        <v>79</v>
      </c>
      <c r="CU192" s="37">
        <v>71</v>
      </c>
      <c r="CV192" s="37">
        <v>69</v>
      </c>
      <c r="CW192" s="37">
        <v>77</v>
      </c>
      <c r="CX192" s="37">
        <v>74</v>
      </c>
      <c r="CY192" s="214">
        <f t="shared" si="47"/>
        <v>866</v>
      </c>
      <c r="CZ192" s="37">
        <v>65</v>
      </c>
      <c r="DA192" s="37">
        <v>59</v>
      </c>
      <c r="DB192" s="37">
        <v>72</v>
      </c>
      <c r="DC192" s="37">
        <v>61</v>
      </c>
      <c r="DD192" s="37">
        <v>70</v>
      </c>
      <c r="DE192" s="37">
        <v>69</v>
      </c>
      <c r="DF192" s="37">
        <v>69</v>
      </c>
      <c r="DG192" s="37">
        <v>65</v>
      </c>
      <c r="DH192" s="37">
        <v>68</v>
      </c>
      <c r="DI192" s="37">
        <v>77</v>
      </c>
      <c r="DJ192" s="37">
        <v>69</v>
      </c>
      <c r="DK192" s="37">
        <v>70</v>
      </c>
      <c r="DL192" s="214">
        <f t="shared" si="48"/>
        <v>814</v>
      </c>
      <c r="DM192" s="37">
        <v>70</v>
      </c>
      <c r="DN192" s="37">
        <v>55</v>
      </c>
      <c r="DO192" s="37">
        <v>68</v>
      </c>
      <c r="DP192" s="37">
        <v>67</v>
      </c>
      <c r="DQ192" s="37">
        <v>71</v>
      </c>
      <c r="DR192" s="37">
        <v>67</v>
      </c>
      <c r="DS192" s="37">
        <v>71</v>
      </c>
      <c r="DT192" s="37">
        <v>75</v>
      </c>
      <c r="DU192" s="37">
        <v>63</v>
      </c>
      <c r="DV192" s="37">
        <v>70</v>
      </c>
      <c r="DW192" s="37">
        <v>60</v>
      </c>
      <c r="DX192" s="37">
        <v>65</v>
      </c>
      <c r="DY192" s="54">
        <v>59</v>
      </c>
      <c r="DZ192" s="37">
        <v>57</v>
      </c>
      <c r="EA192" s="37"/>
      <c r="EE192" s="113"/>
      <c r="EF192" s="113"/>
      <c r="EG192" s="113"/>
      <c r="EH192" s="113"/>
      <c r="EI192" s="113"/>
      <c r="EJ192" s="113"/>
      <c r="EK192" s="113"/>
      <c r="EL192" s="113"/>
      <c r="EM192" s="113"/>
      <c r="EN192" s="113"/>
      <c r="EO192" s="113"/>
      <c r="EP192" s="113"/>
      <c r="EQ192" s="113"/>
      <c r="ER192" s="113"/>
      <c r="ES192" s="113"/>
      <c r="ET192" s="113"/>
      <c r="EU192" s="113"/>
      <c r="EV192" s="113"/>
    </row>
    <row r="193" spans="1:152" ht="20.100000000000001" customHeight="1" x14ac:dyDescent="0.25">
      <c r="A193" s="269"/>
      <c r="B193" s="46" t="s">
        <v>102</v>
      </c>
      <c r="C193" s="53" t="s">
        <v>104</v>
      </c>
      <c r="D193" s="84">
        <v>0</v>
      </c>
      <c r="E193" s="85">
        <v>0</v>
      </c>
      <c r="F193" s="85">
        <v>0</v>
      </c>
      <c r="G193" s="85">
        <v>0</v>
      </c>
      <c r="H193" s="85">
        <v>0</v>
      </c>
      <c r="I193" s="85">
        <v>0</v>
      </c>
      <c r="J193" s="85">
        <v>0</v>
      </c>
      <c r="K193" s="85">
        <v>0</v>
      </c>
      <c r="L193" s="85">
        <v>0</v>
      </c>
      <c r="M193" s="85">
        <v>0</v>
      </c>
      <c r="N193" s="85">
        <v>0</v>
      </c>
      <c r="O193" s="85">
        <v>0</v>
      </c>
      <c r="P193" s="77">
        <v>0</v>
      </c>
      <c r="Q193" s="77">
        <v>0</v>
      </c>
      <c r="R193" s="77">
        <v>0</v>
      </c>
      <c r="S193" s="77">
        <v>0</v>
      </c>
      <c r="T193" s="77">
        <v>0</v>
      </c>
      <c r="U193" s="77">
        <v>0</v>
      </c>
      <c r="V193" s="77">
        <v>0</v>
      </c>
      <c r="W193" s="77">
        <v>0</v>
      </c>
      <c r="X193" s="77">
        <v>0</v>
      </c>
      <c r="Y193" s="88">
        <v>0</v>
      </c>
      <c r="Z193" s="88">
        <v>0</v>
      </c>
      <c r="AA193" s="88">
        <v>0</v>
      </c>
      <c r="AB193" s="78">
        <v>0</v>
      </c>
      <c r="AC193" s="78">
        <v>0</v>
      </c>
      <c r="AD193" s="78">
        <v>0</v>
      </c>
      <c r="AE193" s="78">
        <v>0</v>
      </c>
      <c r="AF193" s="78">
        <v>0</v>
      </c>
      <c r="AG193" s="78">
        <v>0</v>
      </c>
      <c r="AH193" s="78">
        <v>0</v>
      </c>
      <c r="AI193" s="78">
        <v>0</v>
      </c>
      <c r="AJ193" s="78">
        <v>0</v>
      </c>
      <c r="AK193" s="78">
        <v>0</v>
      </c>
      <c r="AL193" s="78">
        <v>0</v>
      </c>
      <c r="AM193" s="78">
        <v>0</v>
      </c>
      <c r="AN193" s="54">
        <v>0</v>
      </c>
      <c r="AO193" s="37">
        <v>0</v>
      </c>
      <c r="AP193" s="37">
        <v>0</v>
      </c>
      <c r="AQ193" s="37">
        <v>0</v>
      </c>
      <c r="AR193" s="37">
        <v>0</v>
      </c>
      <c r="AS193" s="37">
        <v>0</v>
      </c>
      <c r="AT193" s="37">
        <v>0</v>
      </c>
      <c r="AU193" s="37">
        <v>0</v>
      </c>
      <c r="AV193" s="37">
        <v>0</v>
      </c>
      <c r="AW193" s="37">
        <v>0</v>
      </c>
      <c r="AX193" s="37">
        <v>0</v>
      </c>
      <c r="AY193" s="37">
        <v>0</v>
      </c>
      <c r="AZ193" s="54">
        <v>0</v>
      </c>
      <c r="BA193" s="37">
        <v>0</v>
      </c>
      <c r="BB193" s="37">
        <v>0</v>
      </c>
      <c r="BC193" s="37">
        <v>0</v>
      </c>
      <c r="BD193" s="37">
        <v>0</v>
      </c>
      <c r="BE193" s="37">
        <v>0</v>
      </c>
      <c r="BF193" s="37">
        <v>0</v>
      </c>
      <c r="BG193" s="37">
        <v>0</v>
      </c>
      <c r="BH193" s="37">
        <v>0</v>
      </c>
      <c r="BI193" s="37">
        <v>0</v>
      </c>
      <c r="BJ193" s="37">
        <v>0</v>
      </c>
      <c r="BK193" s="37">
        <v>0</v>
      </c>
      <c r="BL193" s="197">
        <f t="shared" si="45"/>
        <v>0</v>
      </c>
      <c r="BM193" s="37">
        <v>0</v>
      </c>
      <c r="BN193" s="37">
        <v>0</v>
      </c>
      <c r="BO193" s="37">
        <v>0</v>
      </c>
      <c r="BP193" s="37">
        <v>0</v>
      </c>
      <c r="BQ193" s="37">
        <v>0</v>
      </c>
      <c r="BR193" s="37">
        <v>0</v>
      </c>
      <c r="BS193" s="37">
        <v>0</v>
      </c>
      <c r="BT193" s="37">
        <v>0</v>
      </c>
      <c r="BU193" s="37">
        <v>0</v>
      </c>
      <c r="BV193" s="37">
        <v>0</v>
      </c>
      <c r="BW193" s="37">
        <v>0</v>
      </c>
      <c r="BX193" s="37">
        <v>0</v>
      </c>
      <c r="BY193" s="214">
        <f t="shared" si="49"/>
        <v>0</v>
      </c>
      <c r="BZ193" s="54">
        <v>0</v>
      </c>
      <c r="CA193" s="37">
        <v>0</v>
      </c>
      <c r="CB193" s="37">
        <v>0</v>
      </c>
      <c r="CC193" s="37">
        <v>0</v>
      </c>
      <c r="CD193" s="37">
        <v>0</v>
      </c>
      <c r="CE193" s="37">
        <v>29</v>
      </c>
      <c r="CF193" s="37">
        <v>55</v>
      </c>
      <c r="CG193" s="37">
        <v>50</v>
      </c>
      <c r="CH193" s="37">
        <v>54</v>
      </c>
      <c r="CI193" s="37">
        <v>54</v>
      </c>
      <c r="CJ193" s="37">
        <v>53</v>
      </c>
      <c r="CK193" s="37">
        <v>54</v>
      </c>
      <c r="CL193" s="197">
        <f t="shared" si="46"/>
        <v>349</v>
      </c>
      <c r="CM193" s="37">
        <v>48</v>
      </c>
      <c r="CN193" s="37">
        <v>51</v>
      </c>
      <c r="CO193" s="37">
        <v>56</v>
      </c>
      <c r="CP193" s="37">
        <v>53</v>
      </c>
      <c r="CQ193" s="37">
        <v>48</v>
      </c>
      <c r="CR193" s="37">
        <v>54</v>
      </c>
      <c r="CS193" s="37">
        <v>52</v>
      </c>
      <c r="CT193" s="37">
        <v>59</v>
      </c>
      <c r="CU193" s="37">
        <v>61</v>
      </c>
      <c r="CV193" s="37">
        <v>57</v>
      </c>
      <c r="CW193" s="37">
        <v>53</v>
      </c>
      <c r="CX193" s="37">
        <v>52</v>
      </c>
      <c r="CY193" s="214">
        <f t="shared" si="47"/>
        <v>644</v>
      </c>
      <c r="CZ193" s="37">
        <v>55</v>
      </c>
      <c r="DA193" s="37">
        <v>48</v>
      </c>
      <c r="DB193" s="37">
        <v>66</v>
      </c>
      <c r="DC193" s="37">
        <v>46</v>
      </c>
      <c r="DD193" s="37">
        <v>56</v>
      </c>
      <c r="DE193" s="37">
        <v>50</v>
      </c>
      <c r="DF193" s="37">
        <v>57</v>
      </c>
      <c r="DG193" s="37">
        <v>61</v>
      </c>
      <c r="DH193" s="37">
        <v>52</v>
      </c>
      <c r="DI193" s="37">
        <v>56</v>
      </c>
      <c r="DJ193" s="37">
        <v>55</v>
      </c>
      <c r="DK193" s="37">
        <v>50</v>
      </c>
      <c r="DL193" s="214">
        <f t="shared" si="48"/>
        <v>652</v>
      </c>
      <c r="DM193" s="37">
        <v>56</v>
      </c>
      <c r="DN193" s="37">
        <v>43</v>
      </c>
      <c r="DO193" s="37">
        <v>58</v>
      </c>
      <c r="DP193" s="37">
        <v>58</v>
      </c>
      <c r="DQ193" s="37">
        <v>55</v>
      </c>
      <c r="DR193" s="37">
        <v>53</v>
      </c>
      <c r="DS193" s="37">
        <v>59</v>
      </c>
      <c r="DT193" s="37">
        <v>57</v>
      </c>
      <c r="DU193" s="37">
        <v>52</v>
      </c>
      <c r="DV193" s="37">
        <v>67</v>
      </c>
      <c r="DW193" s="37">
        <v>66</v>
      </c>
      <c r="DX193" s="37">
        <v>57</v>
      </c>
      <c r="DY193" s="54">
        <v>68</v>
      </c>
      <c r="DZ193" s="37">
        <v>62</v>
      </c>
      <c r="EA193" s="37"/>
      <c r="EE193" s="113"/>
      <c r="EF193" s="113"/>
      <c r="EG193" s="113"/>
      <c r="EH193" s="113"/>
      <c r="EI193" s="113"/>
      <c r="EJ193" s="113"/>
      <c r="EK193" s="113"/>
      <c r="EL193" s="113"/>
      <c r="EM193" s="113"/>
      <c r="EN193" s="113"/>
      <c r="EO193" s="113"/>
      <c r="EP193" s="113"/>
      <c r="EQ193" s="113"/>
      <c r="ER193" s="113"/>
      <c r="ES193" s="113"/>
      <c r="ET193" s="113"/>
      <c r="EU193" s="113"/>
      <c r="EV193" s="113"/>
    </row>
    <row r="194" spans="1:152" ht="20.100000000000001" customHeight="1" x14ac:dyDescent="0.25">
      <c r="A194" s="269"/>
      <c r="B194" s="46" t="s">
        <v>109</v>
      </c>
      <c r="C194" s="53" t="s">
        <v>110</v>
      </c>
      <c r="D194" s="84">
        <v>0</v>
      </c>
      <c r="E194" s="85">
        <v>0</v>
      </c>
      <c r="F194" s="85">
        <v>0</v>
      </c>
      <c r="G194" s="85">
        <v>0</v>
      </c>
      <c r="H194" s="85">
        <v>0</v>
      </c>
      <c r="I194" s="85">
        <v>0</v>
      </c>
      <c r="J194" s="85">
        <v>0</v>
      </c>
      <c r="K194" s="85">
        <v>0</v>
      </c>
      <c r="L194" s="85">
        <v>0</v>
      </c>
      <c r="M194" s="85">
        <v>0</v>
      </c>
      <c r="N194" s="85">
        <v>0</v>
      </c>
      <c r="O194" s="85">
        <v>0</v>
      </c>
      <c r="P194" s="77">
        <v>0</v>
      </c>
      <c r="Q194" s="77">
        <v>0</v>
      </c>
      <c r="R194" s="77">
        <v>0</v>
      </c>
      <c r="S194" s="77">
        <v>0</v>
      </c>
      <c r="T194" s="77">
        <v>0</v>
      </c>
      <c r="U194" s="77">
        <v>0</v>
      </c>
      <c r="V194" s="77">
        <v>0</v>
      </c>
      <c r="W194" s="77">
        <v>0</v>
      </c>
      <c r="X194" s="77">
        <v>0</v>
      </c>
      <c r="Y194" s="88">
        <v>0</v>
      </c>
      <c r="Z194" s="88">
        <v>0</v>
      </c>
      <c r="AA194" s="88">
        <v>0</v>
      </c>
      <c r="AB194" s="78">
        <v>0</v>
      </c>
      <c r="AC194" s="78">
        <v>0</v>
      </c>
      <c r="AD194" s="78">
        <v>0</v>
      </c>
      <c r="AE194" s="78">
        <v>0</v>
      </c>
      <c r="AF194" s="78">
        <v>0</v>
      </c>
      <c r="AG194" s="78">
        <v>0</v>
      </c>
      <c r="AH194" s="78">
        <v>0</v>
      </c>
      <c r="AI194" s="78">
        <v>0</v>
      </c>
      <c r="AJ194" s="78">
        <v>0</v>
      </c>
      <c r="AK194" s="78">
        <v>0</v>
      </c>
      <c r="AL194" s="78">
        <v>0</v>
      </c>
      <c r="AM194" s="78">
        <v>0</v>
      </c>
      <c r="AN194" s="54">
        <v>0</v>
      </c>
      <c r="AO194" s="37">
        <v>0</v>
      </c>
      <c r="AP194" s="37">
        <v>0</v>
      </c>
      <c r="AQ194" s="37">
        <v>0</v>
      </c>
      <c r="AR194" s="37">
        <v>0</v>
      </c>
      <c r="AS194" s="37">
        <v>0</v>
      </c>
      <c r="AT194" s="37">
        <v>0</v>
      </c>
      <c r="AU194" s="37">
        <v>0</v>
      </c>
      <c r="AV194" s="37">
        <v>0</v>
      </c>
      <c r="AW194" s="37">
        <v>0</v>
      </c>
      <c r="AX194" s="37">
        <v>0</v>
      </c>
      <c r="AY194" s="37">
        <v>0</v>
      </c>
      <c r="AZ194" s="54">
        <v>0</v>
      </c>
      <c r="BA194" s="37">
        <v>0</v>
      </c>
      <c r="BB194" s="37">
        <v>0</v>
      </c>
      <c r="BC194" s="37">
        <v>0</v>
      </c>
      <c r="BD194" s="37">
        <v>0</v>
      </c>
      <c r="BE194" s="37">
        <v>0</v>
      </c>
      <c r="BF194" s="37">
        <v>0</v>
      </c>
      <c r="BG194" s="37">
        <v>0</v>
      </c>
      <c r="BH194" s="37">
        <v>0</v>
      </c>
      <c r="BI194" s="37">
        <v>0</v>
      </c>
      <c r="BJ194" s="37">
        <v>0</v>
      </c>
      <c r="BK194" s="37">
        <v>0</v>
      </c>
      <c r="BL194" s="197">
        <f t="shared" si="45"/>
        <v>0</v>
      </c>
      <c r="BM194" s="37">
        <v>0</v>
      </c>
      <c r="BN194" s="37">
        <v>0</v>
      </c>
      <c r="BO194" s="37">
        <v>0</v>
      </c>
      <c r="BP194" s="37">
        <v>0</v>
      </c>
      <c r="BQ194" s="37">
        <v>0</v>
      </c>
      <c r="BR194" s="37">
        <v>0</v>
      </c>
      <c r="BS194" s="37">
        <v>0</v>
      </c>
      <c r="BT194" s="37">
        <v>0</v>
      </c>
      <c r="BU194" s="37">
        <v>0</v>
      </c>
      <c r="BV194" s="37">
        <v>0</v>
      </c>
      <c r="BW194" s="37">
        <v>0</v>
      </c>
      <c r="BX194" s="37">
        <v>0</v>
      </c>
      <c r="BY194" s="214">
        <f t="shared" si="49"/>
        <v>0</v>
      </c>
      <c r="BZ194" s="54">
        <v>0</v>
      </c>
      <c r="CA194" s="37">
        <v>0</v>
      </c>
      <c r="CB194" s="37">
        <v>0</v>
      </c>
      <c r="CC194" s="37">
        <v>0</v>
      </c>
      <c r="CD194" s="37">
        <v>0</v>
      </c>
      <c r="CE194" s="37">
        <v>0</v>
      </c>
      <c r="CF194" s="37">
        <v>0</v>
      </c>
      <c r="CG194" s="37">
        <v>0</v>
      </c>
      <c r="CH194" s="37">
        <v>0</v>
      </c>
      <c r="CI194" s="37">
        <v>0</v>
      </c>
      <c r="CJ194" s="37">
        <v>0</v>
      </c>
      <c r="CK194" s="37">
        <v>0</v>
      </c>
      <c r="CL194" s="197">
        <f t="shared" si="46"/>
        <v>0</v>
      </c>
      <c r="CM194" s="37">
        <v>0</v>
      </c>
      <c r="CN194" s="37">
        <v>0</v>
      </c>
      <c r="CO194" s="37">
        <v>0</v>
      </c>
      <c r="CP194" s="37">
        <v>0</v>
      </c>
      <c r="CQ194" s="37">
        <v>0</v>
      </c>
      <c r="CR194" s="37">
        <v>0</v>
      </c>
      <c r="CS194" s="37">
        <v>0</v>
      </c>
      <c r="CT194" s="37">
        <v>0</v>
      </c>
      <c r="CU194" s="37">
        <v>0</v>
      </c>
      <c r="CV194" s="37">
        <v>0</v>
      </c>
      <c r="CW194" s="37">
        <v>0</v>
      </c>
      <c r="CX194" s="37">
        <v>0</v>
      </c>
      <c r="CY194" s="214">
        <f t="shared" si="47"/>
        <v>0</v>
      </c>
      <c r="CZ194" s="37">
        <v>0</v>
      </c>
      <c r="DA194" s="37">
        <v>0</v>
      </c>
      <c r="DB194" s="37">
        <v>0</v>
      </c>
      <c r="DC194" s="37">
        <v>0</v>
      </c>
      <c r="DD194" s="37">
        <v>0</v>
      </c>
      <c r="DE194" s="37">
        <v>0</v>
      </c>
      <c r="DF194" s="37">
        <v>0</v>
      </c>
      <c r="DG194" s="37">
        <v>0</v>
      </c>
      <c r="DH194" s="37">
        <v>0</v>
      </c>
      <c r="DI194" s="37">
        <v>1</v>
      </c>
      <c r="DJ194" s="37">
        <v>1</v>
      </c>
      <c r="DK194" s="37">
        <v>0</v>
      </c>
      <c r="DL194" s="214">
        <f t="shared" si="48"/>
        <v>2</v>
      </c>
      <c r="DM194" s="37">
        <v>0</v>
      </c>
      <c r="DN194" s="37">
        <v>0</v>
      </c>
      <c r="DO194" s="37">
        <v>0</v>
      </c>
      <c r="DP194" s="37">
        <v>0</v>
      </c>
      <c r="DQ194" s="37">
        <v>0</v>
      </c>
      <c r="DR194" s="37">
        <v>0</v>
      </c>
      <c r="DS194" s="37">
        <v>0</v>
      </c>
      <c r="DT194" s="37">
        <v>0</v>
      </c>
      <c r="DU194" s="37">
        <v>0</v>
      </c>
      <c r="DV194" s="37">
        <v>0</v>
      </c>
      <c r="DW194" s="37">
        <v>0</v>
      </c>
      <c r="DX194" s="37">
        <v>0</v>
      </c>
      <c r="DY194" s="54">
        <v>0</v>
      </c>
      <c r="DZ194" s="37">
        <v>0</v>
      </c>
      <c r="EA194" s="37"/>
      <c r="EE194" s="113"/>
      <c r="EF194" s="113"/>
      <c r="EG194" s="113"/>
      <c r="EH194" s="113"/>
      <c r="EI194" s="113"/>
      <c r="EJ194" s="113"/>
      <c r="EK194" s="113"/>
      <c r="EL194" s="113"/>
      <c r="EM194" s="113"/>
      <c r="EN194" s="113"/>
      <c r="EO194" s="113"/>
      <c r="EP194" s="113"/>
      <c r="EQ194" s="113"/>
      <c r="ER194" s="113"/>
      <c r="ES194" s="113"/>
      <c r="ET194" s="113"/>
      <c r="EU194" s="113"/>
      <c r="EV194" s="113"/>
    </row>
    <row r="195" spans="1:152" ht="20.100000000000001" customHeight="1" x14ac:dyDescent="0.25">
      <c r="A195" s="269"/>
      <c r="B195" s="46" t="s">
        <v>244</v>
      </c>
      <c r="C195" s="53" t="s">
        <v>249</v>
      </c>
      <c r="D195" s="84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77"/>
      <c r="Q195" s="77"/>
      <c r="R195" s="77"/>
      <c r="S195" s="77"/>
      <c r="T195" s="77"/>
      <c r="U195" s="77"/>
      <c r="V195" s="77"/>
      <c r="W195" s="77"/>
      <c r="X195" s="77"/>
      <c r="Y195" s="88"/>
      <c r="Z195" s="88"/>
      <c r="AA195" s="8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54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54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197">
        <f t="shared" si="45"/>
        <v>0</v>
      </c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214">
        <f t="shared" si="49"/>
        <v>0</v>
      </c>
      <c r="BZ195" s="54"/>
      <c r="CA195" s="37"/>
      <c r="CB195" s="37"/>
      <c r="CC195" s="37"/>
      <c r="CD195" s="37"/>
      <c r="CE195" s="37"/>
      <c r="CF195" s="37"/>
      <c r="CG195" s="37"/>
      <c r="CH195" s="37"/>
      <c r="CI195" s="37"/>
      <c r="CJ195" s="37"/>
      <c r="CK195" s="37"/>
      <c r="CL195" s="197">
        <f t="shared" si="46"/>
        <v>0</v>
      </c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214">
        <f t="shared" si="47"/>
        <v>0</v>
      </c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  <c r="DJ195" s="37"/>
      <c r="DK195" s="37"/>
      <c r="DL195" s="214">
        <f t="shared" si="48"/>
        <v>0</v>
      </c>
      <c r="DM195" s="37"/>
      <c r="DN195" s="37"/>
      <c r="DO195" s="37"/>
      <c r="DP195" s="37"/>
      <c r="DQ195" s="37"/>
      <c r="DR195" s="37"/>
      <c r="DS195" s="37"/>
      <c r="DT195" s="37"/>
      <c r="DU195" s="37"/>
      <c r="DV195" s="37"/>
      <c r="DW195" s="37"/>
      <c r="DX195" s="37"/>
      <c r="DY195" s="54">
        <v>1</v>
      </c>
      <c r="DZ195" s="37">
        <v>3</v>
      </c>
      <c r="EA195" s="37"/>
      <c r="EE195" s="113"/>
      <c r="EF195" s="113"/>
      <c r="EG195" s="113"/>
      <c r="EH195" s="113"/>
      <c r="EI195" s="113"/>
      <c r="EJ195" s="113"/>
      <c r="EK195" s="113"/>
      <c r="EL195" s="113"/>
      <c r="EM195" s="113"/>
      <c r="EN195" s="113"/>
      <c r="EO195" s="113"/>
      <c r="EP195" s="113"/>
      <c r="EQ195" s="113"/>
      <c r="ER195" s="113"/>
      <c r="ES195" s="113"/>
      <c r="ET195" s="113"/>
      <c r="EU195" s="113"/>
      <c r="EV195" s="113"/>
    </row>
    <row r="196" spans="1:152" ht="20.100000000000001" customHeight="1" x14ac:dyDescent="0.25">
      <c r="A196" s="269"/>
      <c r="B196" s="46" t="s">
        <v>105</v>
      </c>
      <c r="C196" s="53" t="s">
        <v>258</v>
      </c>
      <c r="D196" s="84">
        <v>0</v>
      </c>
      <c r="E196" s="85">
        <v>0</v>
      </c>
      <c r="F196" s="85">
        <v>0</v>
      </c>
      <c r="G196" s="85">
        <v>0</v>
      </c>
      <c r="H196" s="85">
        <v>0</v>
      </c>
      <c r="I196" s="85">
        <v>0</v>
      </c>
      <c r="J196" s="85">
        <v>0</v>
      </c>
      <c r="K196" s="85">
        <v>0</v>
      </c>
      <c r="L196" s="85">
        <v>0</v>
      </c>
      <c r="M196" s="85">
        <v>0</v>
      </c>
      <c r="N196" s="85">
        <v>0</v>
      </c>
      <c r="O196" s="85">
        <v>0</v>
      </c>
      <c r="P196" s="77">
        <v>0</v>
      </c>
      <c r="Q196" s="77">
        <v>0</v>
      </c>
      <c r="R196" s="77">
        <v>0</v>
      </c>
      <c r="S196" s="77">
        <v>0</v>
      </c>
      <c r="T196" s="77">
        <v>0</v>
      </c>
      <c r="U196" s="77">
        <v>0</v>
      </c>
      <c r="V196" s="77">
        <v>0</v>
      </c>
      <c r="W196" s="77">
        <v>0</v>
      </c>
      <c r="X196" s="77">
        <v>0</v>
      </c>
      <c r="Y196" s="88">
        <v>0</v>
      </c>
      <c r="Z196" s="88">
        <v>0</v>
      </c>
      <c r="AA196" s="88">
        <v>0</v>
      </c>
      <c r="AB196" s="78">
        <v>0</v>
      </c>
      <c r="AC196" s="78">
        <v>0</v>
      </c>
      <c r="AD196" s="78">
        <v>0</v>
      </c>
      <c r="AE196" s="78">
        <v>0</v>
      </c>
      <c r="AF196" s="78">
        <v>0</v>
      </c>
      <c r="AG196" s="78">
        <v>0</v>
      </c>
      <c r="AH196" s="78">
        <v>0</v>
      </c>
      <c r="AI196" s="78">
        <v>0</v>
      </c>
      <c r="AJ196" s="78">
        <v>0</v>
      </c>
      <c r="AK196" s="78">
        <v>0</v>
      </c>
      <c r="AL196" s="78">
        <v>0</v>
      </c>
      <c r="AM196" s="78">
        <v>0</v>
      </c>
      <c r="AN196" s="54">
        <v>0</v>
      </c>
      <c r="AO196" s="37">
        <v>0</v>
      </c>
      <c r="AP196" s="37">
        <v>0</v>
      </c>
      <c r="AQ196" s="37">
        <v>0</v>
      </c>
      <c r="AR196" s="37">
        <v>0</v>
      </c>
      <c r="AS196" s="37">
        <v>0</v>
      </c>
      <c r="AT196" s="37">
        <v>0</v>
      </c>
      <c r="AU196" s="37">
        <v>0</v>
      </c>
      <c r="AV196" s="37">
        <v>0</v>
      </c>
      <c r="AW196" s="37">
        <v>0</v>
      </c>
      <c r="AX196" s="37">
        <v>0</v>
      </c>
      <c r="AY196" s="37">
        <v>0</v>
      </c>
      <c r="AZ196" s="54">
        <v>0</v>
      </c>
      <c r="BA196" s="37">
        <v>0</v>
      </c>
      <c r="BB196" s="37">
        <v>0</v>
      </c>
      <c r="BC196" s="37">
        <v>0</v>
      </c>
      <c r="BD196" s="37">
        <v>0</v>
      </c>
      <c r="BE196" s="37">
        <v>0</v>
      </c>
      <c r="BF196" s="37">
        <v>0</v>
      </c>
      <c r="BG196" s="37">
        <v>0</v>
      </c>
      <c r="BH196" s="37">
        <v>0</v>
      </c>
      <c r="BI196" s="37">
        <v>0</v>
      </c>
      <c r="BJ196" s="37">
        <v>0</v>
      </c>
      <c r="BK196" s="37">
        <v>0</v>
      </c>
      <c r="BL196" s="197">
        <f t="shared" si="45"/>
        <v>0</v>
      </c>
      <c r="BM196" s="37">
        <v>0</v>
      </c>
      <c r="BN196" s="37">
        <v>0</v>
      </c>
      <c r="BO196" s="37">
        <v>0</v>
      </c>
      <c r="BP196" s="37">
        <v>0</v>
      </c>
      <c r="BQ196" s="37">
        <v>0</v>
      </c>
      <c r="BR196" s="37">
        <v>0</v>
      </c>
      <c r="BS196" s="37">
        <v>0</v>
      </c>
      <c r="BT196" s="37">
        <v>0</v>
      </c>
      <c r="BU196" s="37">
        <v>0</v>
      </c>
      <c r="BV196" s="37">
        <v>0</v>
      </c>
      <c r="BW196" s="37">
        <v>0</v>
      </c>
      <c r="BX196" s="37">
        <v>0</v>
      </c>
      <c r="BY196" s="214">
        <f t="shared" si="49"/>
        <v>0</v>
      </c>
      <c r="BZ196" s="54">
        <v>0</v>
      </c>
      <c r="CA196" s="37">
        <v>0</v>
      </c>
      <c r="CB196" s="37">
        <v>0</v>
      </c>
      <c r="CC196" s="37">
        <v>0</v>
      </c>
      <c r="CD196" s="37">
        <v>0</v>
      </c>
      <c r="CE196" s="37">
        <v>1</v>
      </c>
      <c r="CF196" s="37">
        <v>2</v>
      </c>
      <c r="CG196" s="37">
        <v>1</v>
      </c>
      <c r="CH196" s="37">
        <v>3</v>
      </c>
      <c r="CI196" s="37">
        <v>2</v>
      </c>
      <c r="CJ196" s="37">
        <v>2</v>
      </c>
      <c r="CK196" s="37">
        <v>4</v>
      </c>
      <c r="CL196" s="197">
        <f t="shared" si="46"/>
        <v>15</v>
      </c>
      <c r="CM196" s="37">
        <v>3</v>
      </c>
      <c r="CN196" s="37">
        <v>2</v>
      </c>
      <c r="CO196" s="37">
        <v>3</v>
      </c>
      <c r="CP196" s="37">
        <v>1</v>
      </c>
      <c r="CQ196" s="37">
        <v>2</v>
      </c>
      <c r="CR196" s="37">
        <v>2</v>
      </c>
      <c r="CS196" s="37">
        <v>0</v>
      </c>
      <c r="CT196" s="37">
        <v>1</v>
      </c>
      <c r="CU196" s="37">
        <v>1</v>
      </c>
      <c r="CV196" s="37">
        <v>0</v>
      </c>
      <c r="CW196" s="37">
        <v>1</v>
      </c>
      <c r="CX196" s="37">
        <v>1</v>
      </c>
      <c r="CY196" s="214">
        <f t="shared" si="47"/>
        <v>17</v>
      </c>
      <c r="CZ196" s="37">
        <v>2</v>
      </c>
      <c r="DA196" s="37">
        <v>1</v>
      </c>
      <c r="DB196" s="37">
        <v>1</v>
      </c>
      <c r="DC196" s="37">
        <v>1</v>
      </c>
      <c r="DD196" s="37">
        <v>7</v>
      </c>
      <c r="DE196" s="37">
        <v>0</v>
      </c>
      <c r="DF196" s="37">
        <v>2</v>
      </c>
      <c r="DG196" s="37">
        <v>3</v>
      </c>
      <c r="DH196" s="37">
        <v>1</v>
      </c>
      <c r="DI196" s="37">
        <v>1</v>
      </c>
      <c r="DJ196" s="37">
        <v>2</v>
      </c>
      <c r="DK196" s="37">
        <v>2</v>
      </c>
      <c r="DL196" s="214">
        <f t="shared" si="48"/>
        <v>23</v>
      </c>
      <c r="DM196" s="37">
        <v>2</v>
      </c>
      <c r="DN196" s="37">
        <v>1</v>
      </c>
      <c r="DO196" s="37">
        <v>2</v>
      </c>
      <c r="DP196" s="37">
        <v>1</v>
      </c>
      <c r="DQ196" s="37">
        <v>1</v>
      </c>
      <c r="DR196" s="37">
        <v>2</v>
      </c>
      <c r="DS196" s="37">
        <v>1</v>
      </c>
      <c r="DT196" s="37">
        <v>1</v>
      </c>
      <c r="DU196" s="37">
        <v>0</v>
      </c>
      <c r="DV196" s="37">
        <v>1</v>
      </c>
      <c r="DW196" s="37">
        <v>1</v>
      </c>
      <c r="DX196" s="37">
        <v>1</v>
      </c>
      <c r="DY196" s="54">
        <v>38</v>
      </c>
      <c r="DZ196" s="37">
        <v>1</v>
      </c>
      <c r="EA196" s="37"/>
      <c r="EE196" s="113"/>
      <c r="EF196" s="113"/>
      <c r="EG196" s="113"/>
      <c r="EH196" s="113"/>
      <c r="EI196" s="113"/>
      <c r="EJ196" s="113"/>
      <c r="EK196" s="113"/>
      <c r="EL196" s="113"/>
      <c r="EM196" s="113"/>
      <c r="EN196" s="113"/>
      <c r="EO196" s="113"/>
      <c r="EP196" s="113"/>
      <c r="EQ196" s="113"/>
      <c r="ER196" s="113"/>
      <c r="ES196" s="113"/>
      <c r="ET196" s="113"/>
      <c r="EU196" s="113"/>
      <c r="EV196" s="113"/>
    </row>
    <row r="197" spans="1:152" ht="20.100000000000001" customHeight="1" x14ac:dyDescent="0.25">
      <c r="A197" s="269"/>
      <c r="B197" s="46" t="s">
        <v>245</v>
      </c>
      <c r="C197" s="53" t="s">
        <v>250</v>
      </c>
      <c r="D197" s="84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77"/>
      <c r="Q197" s="77"/>
      <c r="R197" s="77"/>
      <c r="S197" s="77"/>
      <c r="T197" s="77"/>
      <c r="U197" s="77"/>
      <c r="V197" s="77"/>
      <c r="W197" s="77"/>
      <c r="X197" s="77"/>
      <c r="Y197" s="88"/>
      <c r="Z197" s="88"/>
      <c r="AA197" s="8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54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54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37"/>
      <c r="BL197" s="197">
        <f t="shared" si="45"/>
        <v>0</v>
      </c>
      <c r="BM197" s="37"/>
      <c r="BN197" s="37"/>
      <c r="BO197" s="37"/>
      <c r="BP197" s="37"/>
      <c r="BQ197" s="37"/>
      <c r="BR197" s="37"/>
      <c r="BS197" s="37"/>
      <c r="BT197" s="37"/>
      <c r="BU197" s="37"/>
      <c r="BV197" s="37"/>
      <c r="BW197" s="37"/>
      <c r="BX197" s="37"/>
      <c r="BY197" s="214">
        <f t="shared" si="49"/>
        <v>0</v>
      </c>
      <c r="BZ197" s="54"/>
      <c r="CA197" s="37"/>
      <c r="CB197" s="37"/>
      <c r="CC197" s="37"/>
      <c r="CD197" s="37"/>
      <c r="CE197" s="37"/>
      <c r="CF197" s="37"/>
      <c r="CG197" s="37"/>
      <c r="CH197" s="37"/>
      <c r="CI197" s="37"/>
      <c r="CJ197" s="37"/>
      <c r="CK197" s="37"/>
      <c r="CL197" s="197">
        <f t="shared" si="46"/>
        <v>0</v>
      </c>
      <c r="CM197" s="37"/>
      <c r="CN197" s="37"/>
      <c r="CO197" s="37"/>
      <c r="CP197" s="37"/>
      <c r="CQ197" s="37"/>
      <c r="CR197" s="37"/>
      <c r="CS197" s="37"/>
      <c r="CT197" s="37"/>
      <c r="CU197" s="37"/>
      <c r="CV197" s="37"/>
      <c r="CW197" s="37"/>
      <c r="CX197" s="37"/>
      <c r="CY197" s="214">
        <f t="shared" si="47"/>
        <v>0</v>
      </c>
      <c r="CZ197" s="37"/>
      <c r="DA197" s="37"/>
      <c r="DB197" s="37"/>
      <c r="DC197" s="37"/>
      <c r="DD197" s="37"/>
      <c r="DE197" s="37"/>
      <c r="DF197" s="37"/>
      <c r="DG197" s="37"/>
      <c r="DH197" s="37"/>
      <c r="DI197" s="37"/>
      <c r="DJ197" s="37"/>
      <c r="DK197" s="37"/>
      <c r="DL197" s="214">
        <f t="shared" si="48"/>
        <v>0</v>
      </c>
      <c r="DM197" s="37"/>
      <c r="DN197" s="37"/>
      <c r="DO197" s="37"/>
      <c r="DP197" s="37"/>
      <c r="DQ197" s="37"/>
      <c r="DR197" s="37"/>
      <c r="DS197" s="37"/>
      <c r="DT197" s="37"/>
      <c r="DU197" s="37"/>
      <c r="DV197" s="37"/>
      <c r="DW197" s="37"/>
      <c r="DX197" s="37"/>
      <c r="DY197" s="54">
        <v>0</v>
      </c>
      <c r="DZ197" s="37">
        <v>1</v>
      </c>
      <c r="EA197" s="37"/>
      <c r="EE197" s="113"/>
      <c r="EF197" s="113"/>
      <c r="EG197" s="113"/>
      <c r="EH197" s="113"/>
      <c r="EI197" s="113"/>
      <c r="EJ197" s="113"/>
      <c r="EK197" s="113"/>
      <c r="EL197" s="113"/>
      <c r="EM197" s="113"/>
      <c r="EN197" s="113"/>
      <c r="EO197" s="113"/>
      <c r="EP197" s="113"/>
      <c r="EQ197" s="113"/>
      <c r="ER197" s="113"/>
      <c r="ES197" s="113"/>
      <c r="ET197" s="113"/>
      <c r="EU197" s="113"/>
      <c r="EV197" s="113"/>
    </row>
    <row r="198" spans="1:152" ht="20.100000000000001" customHeight="1" x14ac:dyDescent="0.25">
      <c r="A198" s="269"/>
      <c r="B198" s="46" t="s">
        <v>236</v>
      </c>
      <c r="C198" s="53" t="s">
        <v>237</v>
      </c>
      <c r="D198" s="84">
        <v>0</v>
      </c>
      <c r="E198" s="85">
        <v>0</v>
      </c>
      <c r="F198" s="85">
        <v>0</v>
      </c>
      <c r="G198" s="85">
        <v>0</v>
      </c>
      <c r="H198" s="85">
        <v>0</v>
      </c>
      <c r="I198" s="85">
        <v>0</v>
      </c>
      <c r="J198" s="85">
        <v>0</v>
      </c>
      <c r="K198" s="85">
        <v>0</v>
      </c>
      <c r="L198" s="85">
        <v>0</v>
      </c>
      <c r="M198" s="85">
        <v>0</v>
      </c>
      <c r="N198" s="85">
        <v>0</v>
      </c>
      <c r="O198" s="85">
        <v>0</v>
      </c>
      <c r="P198" s="77">
        <v>0</v>
      </c>
      <c r="Q198" s="77">
        <v>0</v>
      </c>
      <c r="R198" s="77">
        <v>0</v>
      </c>
      <c r="S198" s="77">
        <v>0</v>
      </c>
      <c r="T198" s="77">
        <v>0</v>
      </c>
      <c r="U198" s="77">
        <v>0</v>
      </c>
      <c r="V198" s="77">
        <v>0</v>
      </c>
      <c r="W198" s="77">
        <v>0</v>
      </c>
      <c r="X198" s="77">
        <v>0</v>
      </c>
      <c r="Y198" s="88">
        <v>0</v>
      </c>
      <c r="Z198" s="88">
        <v>0</v>
      </c>
      <c r="AA198" s="88">
        <v>0</v>
      </c>
      <c r="AB198" s="78">
        <v>0</v>
      </c>
      <c r="AC198" s="78">
        <v>0</v>
      </c>
      <c r="AD198" s="78">
        <v>0</v>
      </c>
      <c r="AE198" s="78">
        <v>0</v>
      </c>
      <c r="AF198" s="78">
        <v>0</v>
      </c>
      <c r="AG198" s="78">
        <v>0</v>
      </c>
      <c r="AH198" s="78">
        <v>0</v>
      </c>
      <c r="AI198" s="78">
        <v>0</v>
      </c>
      <c r="AJ198" s="78">
        <v>0</v>
      </c>
      <c r="AK198" s="78">
        <v>0</v>
      </c>
      <c r="AL198" s="78">
        <v>0</v>
      </c>
      <c r="AM198" s="78">
        <v>0</v>
      </c>
      <c r="AN198" s="54">
        <v>0</v>
      </c>
      <c r="AO198" s="37">
        <v>0</v>
      </c>
      <c r="AP198" s="37">
        <v>0</v>
      </c>
      <c r="AQ198" s="37">
        <v>0</v>
      </c>
      <c r="AR198" s="37">
        <v>0</v>
      </c>
      <c r="AS198" s="37">
        <v>0</v>
      </c>
      <c r="AT198" s="37">
        <v>0</v>
      </c>
      <c r="AU198" s="37">
        <v>0</v>
      </c>
      <c r="AV198" s="37">
        <v>0</v>
      </c>
      <c r="AW198" s="37">
        <v>0</v>
      </c>
      <c r="AX198" s="37">
        <v>0</v>
      </c>
      <c r="AY198" s="37">
        <v>0</v>
      </c>
      <c r="AZ198" s="54">
        <v>0</v>
      </c>
      <c r="BA198" s="37">
        <v>0</v>
      </c>
      <c r="BB198" s="37">
        <v>0</v>
      </c>
      <c r="BC198" s="37">
        <v>0</v>
      </c>
      <c r="BD198" s="37">
        <v>0</v>
      </c>
      <c r="BE198" s="37">
        <v>0</v>
      </c>
      <c r="BF198" s="37">
        <v>0</v>
      </c>
      <c r="BG198" s="37">
        <v>0</v>
      </c>
      <c r="BH198" s="37">
        <v>0</v>
      </c>
      <c r="BI198" s="37">
        <v>0</v>
      </c>
      <c r="BJ198" s="37">
        <v>0</v>
      </c>
      <c r="BK198" s="37">
        <v>0</v>
      </c>
      <c r="BL198" s="197">
        <f t="shared" si="45"/>
        <v>0</v>
      </c>
      <c r="BM198" s="37">
        <v>0</v>
      </c>
      <c r="BN198" s="37">
        <v>0</v>
      </c>
      <c r="BO198" s="37">
        <v>0</v>
      </c>
      <c r="BP198" s="37">
        <v>0</v>
      </c>
      <c r="BQ198" s="37">
        <v>0</v>
      </c>
      <c r="BR198" s="37">
        <v>0</v>
      </c>
      <c r="BS198" s="37">
        <v>0</v>
      </c>
      <c r="BT198" s="37">
        <v>0</v>
      </c>
      <c r="BU198" s="37">
        <v>0</v>
      </c>
      <c r="BV198" s="37">
        <v>0</v>
      </c>
      <c r="BW198" s="37">
        <v>0</v>
      </c>
      <c r="BX198" s="37">
        <v>0</v>
      </c>
      <c r="BY198" s="214">
        <f t="shared" si="49"/>
        <v>0</v>
      </c>
      <c r="BZ198" s="54">
        <v>0</v>
      </c>
      <c r="CA198" s="37">
        <v>0</v>
      </c>
      <c r="CB198" s="37">
        <v>0</v>
      </c>
      <c r="CC198" s="37">
        <v>0</v>
      </c>
      <c r="CD198" s="37">
        <v>0</v>
      </c>
      <c r="CE198" s="37">
        <v>0</v>
      </c>
      <c r="CF198" s="37">
        <v>0</v>
      </c>
      <c r="CG198" s="37">
        <v>0</v>
      </c>
      <c r="CH198" s="37">
        <v>0</v>
      </c>
      <c r="CI198" s="37">
        <v>0</v>
      </c>
      <c r="CJ198" s="37">
        <v>0</v>
      </c>
      <c r="CK198" s="37">
        <v>0</v>
      </c>
      <c r="CL198" s="197">
        <f t="shared" si="46"/>
        <v>0</v>
      </c>
      <c r="CM198" s="37">
        <v>0</v>
      </c>
      <c r="CN198" s="37">
        <v>0</v>
      </c>
      <c r="CO198" s="37">
        <v>0</v>
      </c>
      <c r="CP198" s="37">
        <v>0</v>
      </c>
      <c r="CQ198" s="37">
        <v>0</v>
      </c>
      <c r="CR198" s="37">
        <v>0</v>
      </c>
      <c r="CS198" s="37">
        <v>0</v>
      </c>
      <c r="CT198" s="37">
        <v>0</v>
      </c>
      <c r="CU198" s="37">
        <v>0</v>
      </c>
      <c r="CV198" s="37">
        <v>0</v>
      </c>
      <c r="CW198" s="37">
        <v>0</v>
      </c>
      <c r="CX198" s="37">
        <v>0</v>
      </c>
      <c r="CY198" s="214">
        <f t="shared" si="47"/>
        <v>0</v>
      </c>
      <c r="CZ198" s="37">
        <v>0</v>
      </c>
      <c r="DA198" s="37">
        <v>0</v>
      </c>
      <c r="DB198" s="37">
        <v>0</v>
      </c>
      <c r="DC198" s="37">
        <v>0</v>
      </c>
      <c r="DD198" s="37">
        <v>0</v>
      </c>
      <c r="DE198" s="37">
        <v>0</v>
      </c>
      <c r="DF198" s="37">
        <v>0</v>
      </c>
      <c r="DG198" s="37">
        <v>0</v>
      </c>
      <c r="DH198" s="37">
        <v>0</v>
      </c>
      <c r="DI198" s="37">
        <v>0</v>
      </c>
      <c r="DJ198" s="37">
        <v>0</v>
      </c>
      <c r="DK198" s="37">
        <v>0</v>
      </c>
      <c r="DL198" s="214">
        <f t="shared" si="48"/>
        <v>0</v>
      </c>
      <c r="DM198" s="37">
        <v>0</v>
      </c>
      <c r="DN198" s="37">
        <v>0</v>
      </c>
      <c r="DO198" s="37">
        <v>0</v>
      </c>
      <c r="DP198" s="37">
        <v>0</v>
      </c>
      <c r="DQ198" s="37">
        <v>0</v>
      </c>
      <c r="DR198" s="37">
        <v>0</v>
      </c>
      <c r="DS198" s="37">
        <v>10</v>
      </c>
      <c r="DT198" s="37">
        <v>11</v>
      </c>
      <c r="DU198" s="37">
        <v>18</v>
      </c>
      <c r="DV198" s="37">
        <v>23</v>
      </c>
      <c r="DW198" s="37">
        <v>21</v>
      </c>
      <c r="DX198" s="37">
        <v>15</v>
      </c>
      <c r="DY198" s="54">
        <v>19</v>
      </c>
      <c r="DZ198" s="37">
        <v>20</v>
      </c>
      <c r="EA198" s="37"/>
      <c r="EE198" s="113"/>
      <c r="EF198" s="113"/>
      <c r="EG198" s="113"/>
      <c r="EH198" s="113"/>
      <c r="EI198" s="113"/>
      <c r="EJ198" s="113"/>
      <c r="EK198" s="113"/>
      <c r="EL198" s="113"/>
      <c r="EM198" s="113"/>
      <c r="EN198" s="113"/>
      <c r="EO198" s="113"/>
      <c r="EP198" s="113"/>
      <c r="EQ198" s="113"/>
      <c r="ER198" s="113"/>
      <c r="ES198" s="113"/>
      <c r="ET198" s="113"/>
      <c r="EU198" s="113"/>
      <c r="EV198" s="113"/>
    </row>
    <row r="199" spans="1:152" ht="20.100000000000001" customHeight="1" x14ac:dyDescent="0.25">
      <c r="A199" s="269"/>
      <c r="B199" s="46" t="s">
        <v>246</v>
      </c>
      <c r="C199" s="53" t="s">
        <v>251</v>
      </c>
      <c r="D199" s="84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77"/>
      <c r="Q199" s="77"/>
      <c r="R199" s="77"/>
      <c r="S199" s="77"/>
      <c r="T199" s="77"/>
      <c r="U199" s="77"/>
      <c r="V199" s="77"/>
      <c r="W199" s="77"/>
      <c r="X199" s="77"/>
      <c r="Y199" s="88"/>
      <c r="Z199" s="88"/>
      <c r="AA199" s="8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54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54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197">
        <f t="shared" si="45"/>
        <v>0</v>
      </c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214">
        <f t="shared" si="49"/>
        <v>0</v>
      </c>
      <c r="BZ199" s="54"/>
      <c r="CA199" s="37"/>
      <c r="CB199" s="37"/>
      <c r="CC199" s="37"/>
      <c r="CD199" s="37"/>
      <c r="CE199" s="37"/>
      <c r="CF199" s="37"/>
      <c r="CG199" s="37"/>
      <c r="CH199" s="37"/>
      <c r="CI199" s="37"/>
      <c r="CJ199" s="37"/>
      <c r="CK199" s="37"/>
      <c r="CL199" s="197">
        <f t="shared" si="46"/>
        <v>0</v>
      </c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214">
        <f t="shared" si="47"/>
        <v>0</v>
      </c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  <c r="DJ199" s="37"/>
      <c r="DK199" s="37"/>
      <c r="DL199" s="214">
        <f t="shared" si="48"/>
        <v>0</v>
      </c>
      <c r="DM199" s="37"/>
      <c r="DN199" s="37"/>
      <c r="DO199" s="37"/>
      <c r="DP199" s="37"/>
      <c r="DQ199" s="37"/>
      <c r="DR199" s="37"/>
      <c r="DS199" s="37"/>
      <c r="DT199" s="37"/>
      <c r="DU199" s="37"/>
      <c r="DV199" s="37"/>
      <c r="DW199" s="37"/>
      <c r="DX199" s="37"/>
      <c r="DY199" s="54">
        <v>0</v>
      </c>
      <c r="DZ199" s="37">
        <v>0</v>
      </c>
      <c r="EA199" s="37"/>
      <c r="EE199" s="113"/>
      <c r="EF199" s="113"/>
      <c r="EG199" s="113"/>
      <c r="EH199" s="113"/>
      <c r="EI199" s="113"/>
      <c r="EJ199" s="113"/>
      <c r="EK199" s="113"/>
      <c r="EL199" s="113"/>
      <c r="EM199" s="113"/>
      <c r="EN199" s="113"/>
      <c r="EO199" s="113"/>
      <c r="EP199" s="113"/>
      <c r="EQ199" s="113"/>
      <c r="ER199" s="113"/>
      <c r="ES199" s="113"/>
      <c r="ET199" s="113"/>
      <c r="EU199" s="113"/>
      <c r="EV199" s="113"/>
    </row>
    <row r="200" spans="1:152" ht="20.100000000000001" customHeight="1" x14ac:dyDescent="0.25">
      <c r="A200" s="269"/>
      <c r="B200" s="46" t="s">
        <v>118</v>
      </c>
      <c r="C200" s="53" t="s">
        <v>122</v>
      </c>
      <c r="D200" s="84">
        <v>0</v>
      </c>
      <c r="E200" s="85">
        <v>0</v>
      </c>
      <c r="F200" s="85">
        <v>0</v>
      </c>
      <c r="G200" s="85">
        <v>0</v>
      </c>
      <c r="H200" s="85">
        <v>0</v>
      </c>
      <c r="I200" s="85">
        <v>0</v>
      </c>
      <c r="J200" s="85">
        <v>0</v>
      </c>
      <c r="K200" s="85">
        <v>0</v>
      </c>
      <c r="L200" s="85">
        <v>0</v>
      </c>
      <c r="M200" s="85">
        <v>0</v>
      </c>
      <c r="N200" s="85">
        <v>0</v>
      </c>
      <c r="O200" s="288">
        <v>0</v>
      </c>
      <c r="P200" s="84">
        <v>0</v>
      </c>
      <c r="Q200" s="85">
        <v>0</v>
      </c>
      <c r="R200" s="85">
        <v>0</v>
      </c>
      <c r="S200" s="85">
        <v>0</v>
      </c>
      <c r="T200" s="85">
        <v>0</v>
      </c>
      <c r="U200" s="85">
        <v>0</v>
      </c>
      <c r="V200" s="85">
        <v>0</v>
      </c>
      <c r="W200" s="85">
        <v>0</v>
      </c>
      <c r="X200" s="85">
        <v>0</v>
      </c>
      <c r="Y200" s="85">
        <v>0</v>
      </c>
      <c r="Z200" s="85">
        <v>0</v>
      </c>
      <c r="AA200" s="288">
        <v>0</v>
      </c>
      <c r="AB200" s="84">
        <v>0</v>
      </c>
      <c r="AC200" s="85">
        <v>0</v>
      </c>
      <c r="AD200" s="85">
        <v>0</v>
      </c>
      <c r="AE200" s="85">
        <v>0</v>
      </c>
      <c r="AF200" s="85">
        <v>0</v>
      </c>
      <c r="AG200" s="85">
        <v>0</v>
      </c>
      <c r="AH200" s="85">
        <v>0</v>
      </c>
      <c r="AI200" s="85">
        <v>0</v>
      </c>
      <c r="AJ200" s="85">
        <v>0</v>
      </c>
      <c r="AK200" s="85">
        <v>0</v>
      </c>
      <c r="AL200" s="85">
        <v>0</v>
      </c>
      <c r="AM200" s="288">
        <v>0</v>
      </c>
      <c r="AN200" s="84">
        <v>0</v>
      </c>
      <c r="AO200" s="85">
        <v>0</v>
      </c>
      <c r="AP200" s="85">
        <v>0</v>
      </c>
      <c r="AQ200" s="85">
        <v>0</v>
      </c>
      <c r="AR200" s="85">
        <v>0</v>
      </c>
      <c r="AS200" s="85">
        <v>0</v>
      </c>
      <c r="AT200" s="85">
        <v>0</v>
      </c>
      <c r="AU200" s="85">
        <v>0</v>
      </c>
      <c r="AV200" s="85">
        <v>0</v>
      </c>
      <c r="AW200" s="85">
        <v>0</v>
      </c>
      <c r="AX200" s="85">
        <v>0</v>
      </c>
      <c r="AY200" s="288">
        <v>0</v>
      </c>
      <c r="AZ200" s="84">
        <v>0</v>
      </c>
      <c r="BA200" s="85">
        <v>0</v>
      </c>
      <c r="BB200" s="85">
        <v>0</v>
      </c>
      <c r="BC200" s="85">
        <v>0</v>
      </c>
      <c r="BD200" s="85">
        <v>0</v>
      </c>
      <c r="BE200" s="85">
        <v>0</v>
      </c>
      <c r="BF200" s="85">
        <v>0</v>
      </c>
      <c r="BG200" s="85">
        <v>0</v>
      </c>
      <c r="BH200" s="85">
        <v>0</v>
      </c>
      <c r="BI200" s="85">
        <v>0</v>
      </c>
      <c r="BJ200" s="85">
        <v>0</v>
      </c>
      <c r="BK200" s="288">
        <v>0</v>
      </c>
      <c r="BL200" s="197">
        <f t="shared" si="45"/>
        <v>0</v>
      </c>
      <c r="BM200" s="37">
        <v>0</v>
      </c>
      <c r="BN200" s="37">
        <v>0</v>
      </c>
      <c r="BO200" s="37">
        <v>0</v>
      </c>
      <c r="BP200" s="37">
        <v>0</v>
      </c>
      <c r="BQ200" s="37">
        <v>0</v>
      </c>
      <c r="BR200" s="37">
        <v>0</v>
      </c>
      <c r="BS200" s="37">
        <v>0</v>
      </c>
      <c r="BT200" s="37">
        <v>0</v>
      </c>
      <c r="BU200" s="37">
        <v>0</v>
      </c>
      <c r="BV200" s="37">
        <v>0</v>
      </c>
      <c r="BW200" s="37">
        <v>0</v>
      </c>
      <c r="BX200" s="37">
        <v>0</v>
      </c>
      <c r="BY200" s="214">
        <f t="shared" si="49"/>
        <v>0</v>
      </c>
      <c r="BZ200" s="54">
        <v>0</v>
      </c>
      <c r="CA200" s="37">
        <v>0</v>
      </c>
      <c r="CB200" s="37">
        <v>0</v>
      </c>
      <c r="CC200" s="37">
        <v>0</v>
      </c>
      <c r="CD200" s="37">
        <v>0</v>
      </c>
      <c r="CE200" s="37">
        <v>0</v>
      </c>
      <c r="CF200" s="37">
        <v>0</v>
      </c>
      <c r="CG200" s="37">
        <v>0</v>
      </c>
      <c r="CH200" s="37">
        <v>0</v>
      </c>
      <c r="CI200" s="37">
        <v>0</v>
      </c>
      <c r="CJ200" s="37">
        <v>0</v>
      </c>
      <c r="CK200" s="37">
        <v>0</v>
      </c>
      <c r="CL200" s="197">
        <f t="shared" si="46"/>
        <v>0</v>
      </c>
      <c r="CM200" s="37">
        <v>0</v>
      </c>
      <c r="CN200" s="37">
        <v>1</v>
      </c>
      <c r="CO200" s="37">
        <v>0</v>
      </c>
      <c r="CP200" s="37">
        <v>1</v>
      </c>
      <c r="CQ200" s="37">
        <v>4</v>
      </c>
      <c r="CR200" s="37">
        <v>7</v>
      </c>
      <c r="CS200" s="37">
        <v>6</v>
      </c>
      <c r="CT200" s="37">
        <v>0</v>
      </c>
      <c r="CU200" s="37">
        <v>0</v>
      </c>
      <c r="CV200" s="37">
        <v>0</v>
      </c>
      <c r="CW200" s="37">
        <v>0</v>
      </c>
      <c r="CX200" s="37">
        <v>0</v>
      </c>
      <c r="CY200" s="214">
        <f t="shared" si="47"/>
        <v>19</v>
      </c>
      <c r="CZ200" s="37">
        <v>0</v>
      </c>
      <c r="DA200" s="37">
        <v>0</v>
      </c>
      <c r="DB200" s="37">
        <v>0</v>
      </c>
      <c r="DC200" s="37">
        <v>0</v>
      </c>
      <c r="DD200" s="37">
        <v>0</v>
      </c>
      <c r="DE200" s="37">
        <v>0</v>
      </c>
      <c r="DF200" s="37">
        <v>0</v>
      </c>
      <c r="DG200" s="37">
        <v>0</v>
      </c>
      <c r="DH200" s="37">
        <v>0</v>
      </c>
      <c r="DI200" s="37">
        <v>0</v>
      </c>
      <c r="DJ200" s="37">
        <v>0</v>
      </c>
      <c r="DK200" s="37">
        <v>0</v>
      </c>
      <c r="DL200" s="214">
        <f t="shared" si="48"/>
        <v>0</v>
      </c>
      <c r="DM200" s="37">
        <v>0</v>
      </c>
      <c r="DN200" s="37">
        <v>0</v>
      </c>
      <c r="DO200" s="37">
        <v>0</v>
      </c>
      <c r="DP200" s="37">
        <v>0</v>
      </c>
      <c r="DQ200" s="37">
        <v>0</v>
      </c>
      <c r="DR200" s="37">
        <v>0</v>
      </c>
      <c r="DS200" s="37">
        <v>0</v>
      </c>
      <c r="DT200" s="37">
        <v>0</v>
      </c>
      <c r="DU200" s="37">
        <v>0</v>
      </c>
      <c r="DV200" s="37">
        <v>0</v>
      </c>
      <c r="DW200" s="37">
        <v>0</v>
      </c>
      <c r="DX200" s="37">
        <v>0</v>
      </c>
      <c r="DY200" s="54">
        <v>0</v>
      </c>
      <c r="DZ200" s="37">
        <v>0</v>
      </c>
      <c r="EA200" s="37"/>
      <c r="EE200" s="113"/>
      <c r="EF200" s="113"/>
      <c r="EG200" s="113"/>
      <c r="EH200" s="113"/>
      <c r="EI200" s="113"/>
      <c r="EJ200" s="113"/>
      <c r="EK200" s="113"/>
      <c r="EL200" s="113"/>
      <c r="EM200" s="113"/>
      <c r="EN200" s="113"/>
      <c r="EO200" s="113"/>
      <c r="EP200" s="113"/>
      <c r="EQ200" s="113"/>
      <c r="ER200" s="113"/>
      <c r="ES200" s="113"/>
      <c r="ET200" s="113"/>
      <c r="EU200" s="113"/>
      <c r="EV200" s="113"/>
    </row>
    <row r="201" spans="1:152" ht="20.100000000000001" customHeight="1" x14ac:dyDescent="0.25">
      <c r="A201" s="269"/>
      <c r="B201" s="46" t="s">
        <v>119</v>
      </c>
      <c r="C201" s="53" t="s">
        <v>123</v>
      </c>
      <c r="D201" s="84">
        <v>0</v>
      </c>
      <c r="E201" s="85">
        <v>0</v>
      </c>
      <c r="F201" s="85">
        <v>0</v>
      </c>
      <c r="G201" s="85">
        <v>0</v>
      </c>
      <c r="H201" s="85">
        <v>0</v>
      </c>
      <c r="I201" s="85">
        <v>0</v>
      </c>
      <c r="J201" s="85">
        <v>0</v>
      </c>
      <c r="K201" s="85">
        <v>0</v>
      </c>
      <c r="L201" s="85">
        <v>0</v>
      </c>
      <c r="M201" s="85">
        <v>0</v>
      </c>
      <c r="N201" s="85">
        <v>0</v>
      </c>
      <c r="O201" s="288">
        <v>0</v>
      </c>
      <c r="P201" s="84">
        <v>0</v>
      </c>
      <c r="Q201" s="85">
        <v>0</v>
      </c>
      <c r="R201" s="85">
        <v>0</v>
      </c>
      <c r="S201" s="85">
        <v>0</v>
      </c>
      <c r="T201" s="85">
        <v>0</v>
      </c>
      <c r="U201" s="85">
        <v>0</v>
      </c>
      <c r="V201" s="85">
        <v>0</v>
      </c>
      <c r="W201" s="85">
        <v>0</v>
      </c>
      <c r="X201" s="85">
        <v>0</v>
      </c>
      <c r="Y201" s="85">
        <v>0</v>
      </c>
      <c r="Z201" s="85">
        <v>0</v>
      </c>
      <c r="AA201" s="288">
        <v>0</v>
      </c>
      <c r="AB201" s="84">
        <v>0</v>
      </c>
      <c r="AC201" s="85">
        <v>0</v>
      </c>
      <c r="AD201" s="85">
        <v>0</v>
      </c>
      <c r="AE201" s="85">
        <v>0</v>
      </c>
      <c r="AF201" s="85">
        <v>0</v>
      </c>
      <c r="AG201" s="85">
        <v>0</v>
      </c>
      <c r="AH201" s="85">
        <v>0</v>
      </c>
      <c r="AI201" s="85">
        <v>0</v>
      </c>
      <c r="AJ201" s="85">
        <v>0</v>
      </c>
      <c r="AK201" s="85">
        <v>0</v>
      </c>
      <c r="AL201" s="85">
        <v>0</v>
      </c>
      <c r="AM201" s="288">
        <v>0</v>
      </c>
      <c r="AN201" s="84">
        <v>0</v>
      </c>
      <c r="AO201" s="85">
        <v>0</v>
      </c>
      <c r="AP201" s="85">
        <v>0</v>
      </c>
      <c r="AQ201" s="85">
        <v>0</v>
      </c>
      <c r="AR201" s="85">
        <v>0</v>
      </c>
      <c r="AS201" s="85">
        <v>0</v>
      </c>
      <c r="AT201" s="85">
        <v>0</v>
      </c>
      <c r="AU201" s="85">
        <v>0</v>
      </c>
      <c r="AV201" s="85">
        <v>0</v>
      </c>
      <c r="AW201" s="85">
        <v>0</v>
      </c>
      <c r="AX201" s="85">
        <v>0</v>
      </c>
      <c r="AY201" s="288">
        <v>0</v>
      </c>
      <c r="AZ201" s="84">
        <v>0</v>
      </c>
      <c r="BA201" s="85">
        <v>0</v>
      </c>
      <c r="BB201" s="85">
        <v>0</v>
      </c>
      <c r="BC201" s="85">
        <v>0</v>
      </c>
      <c r="BD201" s="85">
        <v>0</v>
      </c>
      <c r="BE201" s="85">
        <v>0</v>
      </c>
      <c r="BF201" s="85">
        <v>0</v>
      </c>
      <c r="BG201" s="85">
        <v>0</v>
      </c>
      <c r="BH201" s="85">
        <v>0</v>
      </c>
      <c r="BI201" s="85">
        <v>0</v>
      </c>
      <c r="BJ201" s="85">
        <v>0</v>
      </c>
      <c r="BK201" s="288">
        <v>0</v>
      </c>
      <c r="BL201" s="197">
        <f t="shared" si="45"/>
        <v>0</v>
      </c>
      <c r="BM201" s="37">
        <v>0</v>
      </c>
      <c r="BN201" s="37">
        <v>0</v>
      </c>
      <c r="BO201" s="37">
        <v>0</v>
      </c>
      <c r="BP201" s="37">
        <v>0</v>
      </c>
      <c r="BQ201" s="37">
        <v>0</v>
      </c>
      <c r="BR201" s="37">
        <v>0</v>
      </c>
      <c r="BS201" s="37">
        <v>0</v>
      </c>
      <c r="BT201" s="37">
        <v>0</v>
      </c>
      <c r="BU201" s="37">
        <v>0</v>
      </c>
      <c r="BV201" s="37">
        <v>0</v>
      </c>
      <c r="BW201" s="37">
        <v>0</v>
      </c>
      <c r="BX201" s="37">
        <v>0</v>
      </c>
      <c r="BY201" s="214">
        <f t="shared" si="49"/>
        <v>0</v>
      </c>
      <c r="BZ201" s="54">
        <v>0</v>
      </c>
      <c r="CA201" s="37">
        <v>0</v>
      </c>
      <c r="CB201" s="37">
        <v>0</v>
      </c>
      <c r="CC201" s="37">
        <v>0</v>
      </c>
      <c r="CD201" s="37">
        <v>0</v>
      </c>
      <c r="CE201" s="37">
        <v>0</v>
      </c>
      <c r="CF201" s="37">
        <v>0</v>
      </c>
      <c r="CG201" s="37">
        <v>0</v>
      </c>
      <c r="CH201" s="37">
        <v>0</v>
      </c>
      <c r="CI201" s="37">
        <v>0</v>
      </c>
      <c r="CJ201" s="37">
        <v>0</v>
      </c>
      <c r="CK201" s="37">
        <v>0</v>
      </c>
      <c r="CL201" s="197">
        <f t="shared" si="46"/>
        <v>0</v>
      </c>
      <c r="CM201" s="37">
        <v>0</v>
      </c>
      <c r="CN201" s="37">
        <v>6</v>
      </c>
      <c r="CO201" s="37">
        <v>10</v>
      </c>
      <c r="CP201" s="37">
        <v>12</v>
      </c>
      <c r="CQ201" s="37">
        <v>12</v>
      </c>
      <c r="CR201" s="37">
        <v>44</v>
      </c>
      <c r="CS201" s="37">
        <v>44</v>
      </c>
      <c r="CT201" s="37">
        <v>5</v>
      </c>
      <c r="CU201" s="37">
        <v>0</v>
      </c>
      <c r="CV201" s="37">
        <v>0</v>
      </c>
      <c r="CW201" s="37">
        <v>0</v>
      </c>
      <c r="CX201" s="37">
        <v>0</v>
      </c>
      <c r="CY201" s="214">
        <f t="shared" si="47"/>
        <v>133</v>
      </c>
      <c r="CZ201" s="37">
        <v>0</v>
      </c>
      <c r="DA201" s="37">
        <v>0</v>
      </c>
      <c r="DB201" s="37">
        <v>0</v>
      </c>
      <c r="DC201" s="37">
        <v>0</v>
      </c>
      <c r="DD201" s="37">
        <v>0</v>
      </c>
      <c r="DE201" s="37">
        <v>0</v>
      </c>
      <c r="DF201" s="37">
        <v>0</v>
      </c>
      <c r="DG201" s="37">
        <v>0</v>
      </c>
      <c r="DH201" s="37">
        <v>0</v>
      </c>
      <c r="DI201" s="37">
        <v>0</v>
      </c>
      <c r="DJ201" s="37">
        <v>0</v>
      </c>
      <c r="DK201" s="37">
        <v>0</v>
      </c>
      <c r="DL201" s="214">
        <f t="shared" si="48"/>
        <v>0</v>
      </c>
      <c r="DM201" s="37">
        <v>0</v>
      </c>
      <c r="DN201" s="37">
        <v>0</v>
      </c>
      <c r="DO201" s="37">
        <v>0</v>
      </c>
      <c r="DP201" s="37">
        <v>0</v>
      </c>
      <c r="DQ201" s="37">
        <v>0</v>
      </c>
      <c r="DR201" s="37">
        <v>0</v>
      </c>
      <c r="DS201" s="37">
        <v>0</v>
      </c>
      <c r="DT201" s="37">
        <v>0</v>
      </c>
      <c r="DU201" s="37">
        <v>0</v>
      </c>
      <c r="DV201" s="37">
        <v>0</v>
      </c>
      <c r="DW201" s="37">
        <v>0</v>
      </c>
      <c r="DX201" s="37">
        <v>0</v>
      </c>
      <c r="DY201" s="54">
        <v>0</v>
      </c>
      <c r="DZ201" s="37">
        <v>0</v>
      </c>
      <c r="EA201" s="37"/>
      <c r="EE201" s="113"/>
      <c r="EF201" s="113"/>
      <c r="EG201" s="113"/>
      <c r="EH201" s="113"/>
      <c r="EI201" s="113"/>
      <c r="EJ201" s="113"/>
      <c r="EK201" s="113"/>
      <c r="EL201" s="113"/>
      <c r="EM201" s="113"/>
      <c r="EN201" s="113"/>
      <c r="EO201" s="113"/>
      <c r="EP201" s="113"/>
      <c r="EQ201" s="113"/>
      <c r="ER201" s="113"/>
      <c r="ES201" s="113"/>
      <c r="ET201" s="113"/>
      <c r="EU201" s="113"/>
      <c r="EV201" s="113"/>
    </row>
    <row r="202" spans="1:152" ht="20.100000000000001" customHeight="1" x14ac:dyDescent="0.25">
      <c r="A202" s="269"/>
      <c r="B202" s="206" t="s">
        <v>120</v>
      </c>
      <c r="C202" s="207" t="s">
        <v>124</v>
      </c>
      <c r="D202" s="84">
        <v>0</v>
      </c>
      <c r="E202" s="85">
        <v>0</v>
      </c>
      <c r="F202" s="85">
        <v>0</v>
      </c>
      <c r="G202" s="85">
        <v>0</v>
      </c>
      <c r="H202" s="85">
        <v>0</v>
      </c>
      <c r="I202" s="85">
        <v>0</v>
      </c>
      <c r="J202" s="85">
        <v>0</v>
      </c>
      <c r="K202" s="85">
        <v>0</v>
      </c>
      <c r="L202" s="85">
        <v>0</v>
      </c>
      <c r="M202" s="85">
        <v>0</v>
      </c>
      <c r="N202" s="85">
        <v>0</v>
      </c>
      <c r="O202" s="288">
        <v>0</v>
      </c>
      <c r="P202" s="84">
        <v>0</v>
      </c>
      <c r="Q202" s="85">
        <v>0</v>
      </c>
      <c r="R202" s="85">
        <v>0</v>
      </c>
      <c r="S202" s="85">
        <v>0</v>
      </c>
      <c r="T202" s="85">
        <v>0</v>
      </c>
      <c r="U202" s="85">
        <v>0</v>
      </c>
      <c r="V202" s="85">
        <v>0</v>
      </c>
      <c r="W202" s="85">
        <v>0</v>
      </c>
      <c r="X202" s="85">
        <v>0</v>
      </c>
      <c r="Y202" s="85">
        <v>0</v>
      </c>
      <c r="Z202" s="85">
        <v>0</v>
      </c>
      <c r="AA202" s="288">
        <v>0</v>
      </c>
      <c r="AB202" s="84">
        <v>0</v>
      </c>
      <c r="AC202" s="85">
        <v>0</v>
      </c>
      <c r="AD202" s="85">
        <v>0</v>
      </c>
      <c r="AE202" s="85">
        <v>0</v>
      </c>
      <c r="AF202" s="85">
        <v>0</v>
      </c>
      <c r="AG202" s="85">
        <v>0</v>
      </c>
      <c r="AH202" s="85">
        <v>0</v>
      </c>
      <c r="AI202" s="85">
        <v>0</v>
      </c>
      <c r="AJ202" s="85">
        <v>0</v>
      </c>
      <c r="AK202" s="85">
        <v>0</v>
      </c>
      <c r="AL202" s="85">
        <v>0</v>
      </c>
      <c r="AM202" s="288">
        <v>0</v>
      </c>
      <c r="AN202" s="84">
        <v>0</v>
      </c>
      <c r="AO202" s="85">
        <v>0</v>
      </c>
      <c r="AP202" s="85">
        <v>0</v>
      </c>
      <c r="AQ202" s="85">
        <v>0</v>
      </c>
      <c r="AR202" s="85">
        <v>0</v>
      </c>
      <c r="AS202" s="85">
        <v>0</v>
      </c>
      <c r="AT202" s="85">
        <v>0</v>
      </c>
      <c r="AU202" s="85">
        <v>0</v>
      </c>
      <c r="AV202" s="85">
        <v>0</v>
      </c>
      <c r="AW202" s="85">
        <v>0</v>
      </c>
      <c r="AX202" s="85">
        <v>0</v>
      </c>
      <c r="AY202" s="288">
        <v>0</v>
      </c>
      <c r="AZ202" s="84">
        <v>0</v>
      </c>
      <c r="BA202" s="85">
        <v>0</v>
      </c>
      <c r="BB202" s="85">
        <v>0</v>
      </c>
      <c r="BC202" s="85">
        <v>0</v>
      </c>
      <c r="BD202" s="85">
        <v>0</v>
      </c>
      <c r="BE202" s="85">
        <v>0</v>
      </c>
      <c r="BF202" s="85">
        <v>0</v>
      </c>
      <c r="BG202" s="85">
        <v>0</v>
      </c>
      <c r="BH202" s="85">
        <v>0</v>
      </c>
      <c r="BI202" s="85">
        <v>0</v>
      </c>
      <c r="BJ202" s="85">
        <v>0</v>
      </c>
      <c r="BK202" s="288">
        <v>0</v>
      </c>
      <c r="BL202" s="197">
        <f t="shared" si="45"/>
        <v>0</v>
      </c>
      <c r="BM202" s="37">
        <v>0</v>
      </c>
      <c r="BN202" s="37">
        <v>0</v>
      </c>
      <c r="BO202" s="37">
        <v>0</v>
      </c>
      <c r="BP202" s="37">
        <v>0</v>
      </c>
      <c r="BQ202" s="37">
        <v>0</v>
      </c>
      <c r="BR202" s="37">
        <v>0</v>
      </c>
      <c r="BS202" s="37">
        <v>0</v>
      </c>
      <c r="BT202" s="37">
        <v>0</v>
      </c>
      <c r="BU202" s="37">
        <v>0</v>
      </c>
      <c r="BV202" s="37">
        <v>0</v>
      </c>
      <c r="BW202" s="37">
        <v>0</v>
      </c>
      <c r="BX202" s="37">
        <v>0</v>
      </c>
      <c r="BY202" s="214">
        <f t="shared" si="49"/>
        <v>0</v>
      </c>
      <c r="BZ202" s="54">
        <v>0</v>
      </c>
      <c r="CA202" s="37">
        <v>0</v>
      </c>
      <c r="CB202" s="37">
        <v>0</v>
      </c>
      <c r="CC202" s="37">
        <v>0</v>
      </c>
      <c r="CD202" s="37">
        <v>0</v>
      </c>
      <c r="CE202" s="37">
        <v>0</v>
      </c>
      <c r="CF202" s="37">
        <v>0</v>
      </c>
      <c r="CG202" s="37">
        <v>0</v>
      </c>
      <c r="CH202" s="37">
        <v>0</v>
      </c>
      <c r="CI202" s="37">
        <v>0</v>
      </c>
      <c r="CJ202" s="37">
        <v>0</v>
      </c>
      <c r="CK202" s="37">
        <v>0</v>
      </c>
      <c r="CL202" s="197">
        <f t="shared" si="46"/>
        <v>0</v>
      </c>
      <c r="CM202" s="37">
        <v>0</v>
      </c>
      <c r="CN202" s="37">
        <v>1</v>
      </c>
      <c r="CO202" s="37">
        <v>0</v>
      </c>
      <c r="CP202" s="37">
        <v>3</v>
      </c>
      <c r="CQ202" s="37">
        <v>1</v>
      </c>
      <c r="CR202" s="37">
        <v>11</v>
      </c>
      <c r="CS202" s="37">
        <v>8</v>
      </c>
      <c r="CT202" s="37">
        <v>1</v>
      </c>
      <c r="CU202" s="37">
        <v>0</v>
      </c>
      <c r="CV202" s="37">
        <v>0</v>
      </c>
      <c r="CW202" s="37">
        <v>0</v>
      </c>
      <c r="CX202" s="37">
        <v>0</v>
      </c>
      <c r="CY202" s="214">
        <f t="shared" si="47"/>
        <v>25</v>
      </c>
      <c r="CZ202" s="37">
        <v>0</v>
      </c>
      <c r="DA202" s="37">
        <v>0</v>
      </c>
      <c r="DB202" s="37">
        <v>0</v>
      </c>
      <c r="DC202" s="37">
        <v>0</v>
      </c>
      <c r="DD202" s="37">
        <v>0</v>
      </c>
      <c r="DE202" s="37">
        <v>0</v>
      </c>
      <c r="DF202" s="37">
        <v>0</v>
      </c>
      <c r="DG202" s="37">
        <v>0</v>
      </c>
      <c r="DH202" s="37">
        <v>0</v>
      </c>
      <c r="DI202" s="37">
        <v>0</v>
      </c>
      <c r="DJ202" s="37">
        <v>0</v>
      </c>
      <c r="DK202" s="37">
        <v>0</v>
      </c>
      <c r="DL202" s="214">
        <f t="shared" si="48"/>
        <v>0</v>
      </c>
      <c r="DM202" s="37">
        <v>0</v>
      </c>
      <c r="DN202" s="37">
        <v>0</v>
      </c>
      <c r="DO202" s="37">
        <v>0</v>
      </c>
      <c r="DP202" s="37">
        <v>0</v>
      </c>
      <c r="DQ202" s="37">
        <v>0</v>
      </c>
      <c r="DR202" s="37">
        <v>0</v>
      </c>
      <c r="DS202" s="37">
        <v>0</v>
      </c>
      <c r="DT202" s="37">
        <v>0</v>
      </c>
      <c r="DU202" s="37">
        <v>0</v>
      </c>
      <c r="DV202" s="37">
        <v>0</v>
      </c>
      <c r="DW202" s="37">
        <v>0</v>
      </c>
      <c r="DX202" s="37">
        <v>0</v>
      </c>
      <c r="DY202" s="54">
        <v>0</v>
      </c>
      <c r="DZ202" s="37">
        <v>0</v>
      </c>
      <c r="EA202" s="37"/>
      <c r="EE202" s="113"/>
      <c r="EF202" s="113"/>
      <c r="EG202" s="113"/>
      <c r="EH202" s="113"/>
      <c r="EI202" s="113"/>
      <c r="EJ202" s="113"/>
      <c r="EK202" s="113"/>
      <c r="EL202" s="113"/>
      <c r="EM202" s="113"/>
      <c r="EN202" s="113"/>
      <c r="EO202" s="113"/>
      <c r="EP202" s="113"/>
      <c r="EQ202" s="113"/>
      <c r="ER202" s="113"/>
      <c r="ES202" s="113"/>
      <c r="ET202" s="113"/>
      <c r="EU202" s="113"/>
      <c r="EV202" s="113"/>
    </row>
    <row r="203" spans="1:152" ht="20.100000000000001" customHeight="1" x14ac:dyDescent="0.25">
      <c r="A203" s="269"/>
      <c r="B203" s="46" t="s">
        <v>121</v>
      </c>
      <c r="C203" s="53" t="s">
        <v>125</v>
      </c>
      <c r="D203" s="84">
        <v>0</v>
      </c>
      <c r="E203" s="85">
        <v>0</v>
      </c>
      <c r="F203" s="85">
        <v>0</v>
      </c>
      <c r="G203" s="85">
        <v>0</v>
      </c>
      <c r="H203" s="85">
        <v>0</v>
      </c>
      <c r="I203" s="85">
        <v>0</v>
      </c>
      <c r="J203" s="85">
        <v>0</v>
      </c>
      <c r="K203" s="85">
        <v>0</v>
      </c>
      <c r="L203" s="85">
        <v>0</v>
      </c>
      <c r="M203" s="85">
        <v>0</v>
      </c>
      <c r="N203" s="85">
        <v>0</v>
      </c>
      <c r="O203" s="288">
        <v>0</v>
      </c>
      <c r="P203" s="84">
        <v>0</v>
      </c>
      <c r="Q203" s="85">
        <v>0</v>
      </c>
      <c r="R203" s="85">
        <v>0</v>
      </c>
      <c r="S203" s="85">
        <v>0</v>
      </c>
      <c r="T203" s="85">
        <v>0</v>
      </c>
      <c r="U203" s="85">
        <v>0</v>
      </c>
      <c r="V203" s="85">
        <v>0</v>
      </c>
      <c r="W203" s="85">
        <v>0</v>
      </c>
      <c r="X203" s="85">
        <v>0</v>
      </c>
      <c r="Y203" s="85">
        <v>0</v>
      </c>
      <c r="Z203" s="85">
        <v>0</v>
      </c>
      <c r="AA203" s="288">
        <v>0</v>
      </c>
      <c r="AB203" s="84">
        <v>0</v>
      </c>
      <c r="AC203" s="85">
        <v>0</v>
      </c>
      <c r="AD203" s="85">
        <v>0</v>
      </c>
      <c r="AE203" s="85">
        <v>0</v>
      </c>
      <c r="AF203" s="85">
        <v>0</v>
      </c>
      <c r="AG203" s="85">
        <v>0</v>
      </c>
      <c r="AH203" s="85">
        <v>0</v>
      </c>
      <c r="AI203" s="85">
        <v>0</v>
      </c>
      <c r="AJ203" s="85">
        <v>0</v>
      </c>
      <c r="AK203" s="85">
        <v>0</v>
      </c>
      <c r="AL203" s="85">
        <v>0</v>
      </c>
      <c r="AM203" s="288">
        <v>0</v>
      </c>
      <c r="AN203" s="84">
        <v>0</v>
      </c>
      <c r="AO203" s="85">
        <v>0</v>
      </c>
      <c r="AP203" s="85">
        <v>0</v>
      </c>
      <c r="AQ203" s="85">
        <v>0</v>
      </c>
      <c r="AR203" s="85">
        <v>0</v>
      </c>
      <c r="AS203" s="85">
        <v>0</v>
      </c>
      <c r="AT203" s="85">
        <v>0</v>
      </c>
      <c r="AU203" s="85">
        <v>0</v>
      </c>
      <c r="AV203" s="85">
        <v>0</v>
      </c>
      <c r="AW203" s="85">
        <v>0</v>
      </c>
      <c r="AX203" s="85">
        <v>0</v>
      </c>
      <c r="AY203" s="288">
        <v>0</v>
      </c>
      <c r="AZ203" s="84">
        <v>0</v>
      </c>
      <c r="BA203" s="85">
        <v>0</v>
      </c>
      <c r="BB203" s="85">
        <v>0</v>
      </c>
      <c r="BC203" s="85">
        <v>0</v>
      </c>
      <c r="BD203" s="85">
        <v>0</v>
      </c>
      <c r="BE203" s="85">
        <v>0</v>
      </c>
      <c r="BF203" s="85">
        <v>0</v>
      </c>
      <c r="BG203" s="85">
        <v>0</v>
      </c>
      <c r="BH203" s="85">
        <v>0</v>
      </c>
      <c r="BI203" s="85">
        <v>0</v>
      </c>
      <c r="BJ203" s="85">
        <v>0</v>
      </c>
      <c r="BK203" s="288">
        <v>0</v>
      </c>
      <c r="BL203" s="197">
        <f t="shared" si="45"/>
        <v>0</v>
      </c>
      <c r="BM203" s="37">
        <v>0</v>
      </c>
      <c r="BN203" s="37">
        <v>0</v>
      </c>
      <c r="BO203" s="37">
        <v>0</v>
      </c>
      <c r="BP203" s="37">
        <v>0</v>
      </c>
      <c r="BQ203" s="37">
        <v>0</v>
      </c>
      <c r="BR203" s="37">
        <v>0</v>
      </c>
      <c r="BS203" s="37">
        <v>0</v>
      </c>
      <c r="BT203" s="37">
        <v>0</v>
      </c>
      <c r="BU203" s="37">
        <v>0</v>
      </c>
      <c r="BV203" s="37">
        <v>0</v>
      </c>
      <c r="BW203" s="37">
        <v>0</v>
      </c>
      <c r="BX203" s="37">
        <v>0</v>
      </c>
      <c r="BY203" s="214">
        <f t="shared" si="49"/>
        <v>0</v>
      </c>
      <c r="BZ203" s="54">
        <v>0</v>
      </c>
      <c r="CA203" s="37">
        <v>0</v>
      </c>
      <c r="CB203" s="37">
        <v>0</v>
      </c>
      <c r="CC203" s="37">
        <v>0</v>
      </c>
      <c r="CD203" s="37">
        <v>0</v>
      </c>
      <c r="CE203" s="37">
        <v>0</v>
      </c>
      <c r="CF203" s="37">
        <v>0</v>
      </c>
      <c r="CG203" s="37">
        <v>0</v>
      </c>
      <c r="CH203" s="37">
        <v>0</v>
      </c>
      <c r="CI203" s="37">
        <v>0</v>
      </c>
      <c r="CJ203" s="37">
        <v>0</v>
      </c>
      <c r="CK203" s="37">
        <v>0</v>
      </c>
      <c r="CL203" s="197">
        <f t="shared" si="46"/>
        <v>0</v>
      </c>
      <c r="CM203" s="37">
        <v>0</v>
      </c>
      <c r="CN203" s="37">
        <v>6</v>
      </c>
      <c r="CO203" s="37">
        <v>9</v>
      </c>
      <c r="CP203" s="37">
        <v>12</v>
      </c>
      <c r="CQ203" s="37">
        <v>12</v>
      </c>
      <c r="CR203" s="37">
        <v>15</v>
      </c>
      <c r="CS203" s="37">
        <v>1</v>
      </c>
      <c r="CT203" s="37">
        <v>0</v>
      </c>
      <c r="CU203" s="37">
        <v>0</v>
      </c>
      <c r="CV203" s="37">
        <v>0</v>
      </c>
      <c r="CW203" s="37">
        <v>0</v>
      </c>
      <c r="CX203" s="37">
        <v>0</v>
      </c>
      <c r="CY203" s="214">
        <f t="shared" si="47"/>
        <v>55</v>
      </c>
      <c r="CZ203" s="37">
        <v>0</v>
      </c>
      <c r="DA203" s="37">
        <v>0</v>
      </c>
      <c r="DB203" s="37">
        <v>0</v>
      </c>
      <c r="DC203" s="37">
        <v>0</v>
      </c>
      <c r="DD203" s="37">
        <v>0</v>
      </c>
      <c r="DE203" s="37">
        <v>0</v>
      </c>
      <c r="DF203" s="37">
        <v>0</v>
      </c>
      <c r="DG203" s="37">
        <v>0</v>
      </c>
      <c r="DH203" s="37">
        <v>0</v>
      </c>
      <c r="DI203" s="37">
        <v>0</v>
      </c>
      <c r="DJ203" s="37">
        <v>0</v>
      </c>
      <c r="DK203" s="37">
        <v>0</v>
      </c>
      <c r="DL203" s="214">
        <f t="shared" si="48"/>
        <v>0</v>
      </c>
      <c r="DM203" s="37">
        <v>0</v>
      </c>
      <c r="DN203" s="37">
        <v>0</v>
      </c>
      <c r="DO203" s="37">
        <v>0</v>
      </c>
      <c r="DP203" s="37">
        <v>0</v>
      </c>
      <c r="DQ203" s="37">
        <v>0</v>
      </c>
      <c r="DR203" s="37">
        <v>0</v>
      </c>
      <c r="DS203" s="37">
        <v>0</v>
      </c>
      <c r="DT203" s="37">
        <v>0</v>
      </c>
      <c r="DU203" s="37">
        <v>0</v>
      </c>
      <c r="DV203" s="37">
        <v>0</v>
      </c>
      <c r="DW203" s="37">
        <v>0</v>
      </c>
      <c r="DX203" s="37">
        <v>0</v>
      </c>
      <c r="DY203" s="54">
        <v>0</v>
      </c>
      <c r="DZ203" s="37">
        <v>0</v>
      </c>
      <c r="EA203" s="37"/>
      <c r="EE203" s="113"/>
      <c r="EF203" s="113"/>
      <c r="EG203" s="113"/>
      <c r="EH203" s="113"/>
      <c r="EI203" s="113"/>
      <c r="EJ203" s="113"/>
      <c r="EK203" s="113"/>
      <c r="EL203" s="113"/>
      <c r="EM203" s="113"/>
      <c r="EN203" s="113"/>
      <c r="EO203" s="113"/>
      <c r="EP203" s="113"/>
      <c r="EQ203" s="113"/>
      <c r="ER203" s="113"/>
      <c r="ES203" s="113"/>
      <c r="ET203" s="113"/>
      <c r="EU203" s="113"/>
      <c r="EV203" s="113"/>
    </row>
    <row r="204" spans="1:152" ht="20.100000000000001" customHeight="1" x14ac:dyDescent="0.25">
      <c r="A204" s="269"/>
      <c r="B204" s="46" t="s">
        <v>114</v>
      </c>
      <c r="C204" s="207" t="s">
        <v>115</v>
      </c>
      <c r="D204" s="84">
        <v>0</v>
      </c>
      <c r="E204" s="85">
        <v>0</v>
      </c>
      <c r="F204" s="85">
        <v>0</v>
      </c>
      <c r="G204" s="85">
        <v>0</v>
      </c>
      <c r="H204" s="85">
        <v>0</v>
      </c>
      <c r="I204" s="85">
        <v>0</v>
      </c>
      <c r="J204" s="85">
        <v>0</v>
      </c>
      <c r="K204" s="85">
        <v>0</v>
      </c>
      <c r="L204" s="85">
        <v>0</v>
      </c>
      <c r="M204" s="85">
        <v>0</v>
      </c>
      <c r="N204" s="85">
        <v>0</v>
      </c>
      <c r="O204" s="85">
        <v>0</v>
      </c>
      <c r="P204" s="77">
        <v>0</v>
      </c>
      <c r="Q204" s="77">
        <v>0</v>
      </c>
      <c r="R204" s="77">
        <v>0</v>
      </c>
      <c r="S204" s="77">
        <v>0</v>
      </c>
      <c r="T204" s="77">
        <v>0</v>
      </c>
      <c r="U204" s="77">
        <v>0</v>
      </c>
      <c r="V204" s="77">
        <v>0</v>
      </c>
      <c r="W204" s="77">
        <v>0</v>
      </c>
      <c r="X204" s="77">
        <v>0</v>
      </c>
      <c r="Y204" s="88">
        <v>0</v>
      </c>
      <c r="Z204" s="88">
        <v>0</v>
      </c>
      <c r="AA204" s="88">
        <v>0</v>
      </c>
      <c r="AB204" s="78">
        <v>0</v>
      </c>
      <c r="AC204" s="78">
        <v>0</v>
      </c>
      <c r="AD204" s="78">
        <v>0</v>
      </c>
      <c r="AE204" s="78">
        <v>0</v>
      </c>
      <c r="AF204" s="78">
        <v>0</v>
      </c>
      <c r="AG204" s="78">
        <v>0</v>
      </c>
      <c r="AH204" s="78">
        <v>0</v>
      </c>
      <c r="AI204" s="78">
        <v>0</v>
      </c>
      <c r="AJ204" s="78">
        <v>0</v>
      </c>
      <c r="AK204" s="78">
        <v>0</v>
      </c>
      <c r="AL204" s="78">
        <v>0</v>
      </c>
      <c r="AM204" s="78">
        <v>0</v>
      </c>
      <c r="AN204" s="54">
        <v>0</v>
      </c>
      <c r="AO204" s="37">
        <v>0</v>
      </c>
      <c r="AP204" s="37">
        <v>0</v>
      </c>
      <c r="AQ204" s="37">
        <v>0</v>
      </c>
      <c r="AR204" s="37">
        <v>0</v>
      </c>
      <c r="AS204" s="37">
        <v>0</v>
      </c>
      <c r="AT204" s="37">
        <v>0</v>
      </c>
      <c r="AU204" s="37">
        <v>0</v>
      </c>
      <c r="AV204" s="37">
        <v>0</v>
      </c>
      <c r="AW204" s="37">
        <v>0</v>
      </c>
      <c r="AX204" s="37">
        <v>0</v>
      </c>
      <c r="AY204" s="37">
        <v>0</v>
      </c>
      <c r="AZ204" s="54">
        <v>0</v>
      </c>
      <c r="BA204" s="37">
        <v>0</v>
      </c>
      <c r="BB204" s="37">
        <v>0</v>
      </c>
      <c r="BC204" s="37">
        <v>0</v>
      </c>
      <c r="BD204" s="37">
        <v>0</v>
      </c>
      <c r="BE204" s="37">
        <v>0</v>
      </c>
      <c r="BF204" s="37">
        <v>0</v>
      </c>
      <c r="BG204" s="37">
        <v>0</v>
      </c>
      <c r="BH204" s="37">
        <v>0</v>
      </c>
      <c r="BI204" s="37">
        <v>0</v>
      </c>
      <c r="BJ204" s="37">
        <v>0</v>
      </c>
      <c r="BK204" s="37">
        <v>0</v>
      </c>
      <c r="BL204" s="197">
        <f t="shared" si="45"/>
        <v>0</v>
      </c>
      <c r="BM204" s="37">
        <v>0</v>
      </c>
      <c r="BN204" s="37">
        <v>0</v>
      </c>
      <c r="BO204" s="37">
        <v>0</v>
      </c>
      <c r="BP204" s="37">
        <v>0</v>
      </c>
      <c r="BQ204" s="37">
        <v>0</v>
      </c>
      <c r="BR204" s="37">
        <v>0</v>
      </c>
      <c r="BS204" s="37">
        <v>0</v>
      </c>
      <c r="BT204" s="37">
        <v>0</v>
      </c>
      <c r="BU204" s="37">
        <v>0</v>
      </c>
      <c r="BV204" s="37">
        <v>0</v>
      </c>
      <c r="BW204" s="37">
        <v>0</v>
      </c>
      <c r="BX204" s="37">
        <v>0</v>
      </c>
      <c r="BY204" s="214">
        <f t="shared" si="49"/>
        <v>0</v>
      </c>
      <c r="BZ204" s="54">
        <v>0</v>
      </c>
      <c r="CA204" s="37">
        <v>0</v>
      </c>
      <c r="CB204" s="37">
        <v>0</v>
      </c>
      <c r="CC204" s="37">
        <v>0</v>
      </c>
      <c r="CD204" s="37">
        <v>0</v>
      </c>
      <c r="CE204" s="37">
        <v>0</v>
      </c>
      <c r="CF204" s="37">
        <v>0</v>
      </c>
      <c r="CG204" s="37">
        <v>0</v>
      </c>
      <c r="CH204" s="37">
        <v>0</v>
      </c>
      <c r="CI204" s="37">
        <v>0</v>
      </c>
      <c r="CJ204" s="37">
        <v>0</v>
      </c>
      <c r="CK204" s="37">
        <v>0</v>
      </c>
      <c r="CL204" s="197">
        <f t="shared" si="46"/>
        <v>0</v>
      </c>
      <c r="CM204" s="37">
        <v>1</v>
      </c>
      <c r="CN204" s="37">
        <v>1</v>
      </c>
      <c r="CO204" s="37">
        <v>0</v>
      </c>
      <c r="CP204" s="37">
        <v>3</v>
      </c>
      <c r="CQ204" s="37">
        <v>5</v>
      </c>
      <c r="CR204" s="37">
        <v>5</v>
      </c>
      <c r="CS204" s="37">
        <v>0</v>
      </c>
      <c r="CT204" s="37">
        <v>1</v>
      </c>
      <c r="CU204" s="37">
        <v>0</v>
      </c>
      <c r="CV204" s="37">
        <v>0</v>
      </c>
      <c r="CW204" s="37">
        <v>0</v>
      </c>
      <c r="CX204" s="37">
        <v>0</v>
      </c>
      <c r="CY204" s="214">
        <f t="shared" si="47"/>
        <v>16</v>
      </c>
      <c r="CZ204" s="37">
        <v>0</v>
      </c>
      <c r="DA204" s="37">
        <v>0</v>
      </c>
      <c r="DB204" s="37">
        <v>0</v>
      </c>
      <c r="DC204" s="37">
        <v>0</v>
      </c>
      <c r="DD204" s="37">
        <v>0</v>
      </c>
      <c r="DE204" s="37">
        <v>0</v>
      </c>
      <c r="DF204" s="37">
        <v>0</v>
      </c>
      <c r="DG204" s="37">
        <v>0</v>
      </c>
      <c r="DH204" s="37">
        <v>0</v>
      </c>
      <c r="DI204" s="37">
        <v>0</v>
      </c>
      <c r="DJ204" s="37">
        <v>0</v>
      </c>
      <c r="DK204" s="37">
        <v>0</v>
      </c>
      <c r="DL204" s="214">
        <f t="shared" si="48"/>
        <v>0</v>
      </c>
      <c r="DM204" s="37">
        <v>0</v>
      </c>
      <c r="DN204" s="37">
        <v>0</v>
      </c>
      <c r="DO204" s="37">
        <v>0</v>
      </c>
      <c r="DP204" s="37">
        <v>0</v>
      </c>
      <c r="DQ204" s="37">
        <v>0</v>
      </c>
      <c r="DR204" s="37">
        <v>0</v>
      </c>
      <c r="DS204" s="37">
        <v>0</v>
      </c>
      <c r="DT204" s="37">
        <v>0</v>
      </c>
      <c r="DU204" s="37">
        <v>0</v>
      </c>
      <c r="DV204" s="37">
        <v>0</v>
      </c>
      <c r="DW204" s="37">
        <v>0</v>
      </c>
      <c r="DX204" s="37">
        <v>0</v>
      </c>
      <c r="DY204" s="54">
        <v>0</v>
      </c>
      <c r="DZ204" s="37">
        <v>0</v>
      </c>
      <c r="EA204" s="37"/>
      <c r="EE204" s="113"/>
      <c r="EF204" s="113"/>
      <c r="EG204" s="113"/>
      <c r="EH204" s="113"/>
      <c r="EI204" s="113"/>
      <c r="EJ204" s="113"/>
      <c r="EK204" s="113"/>
      <c r="EL204" s="113"/>
      <c r="EM204" s="113"/>
      <c r="EN204" s="113"/>
      <c r="EO204" s="113"/>
      <c r="EP204" s="113"/>
      <c r="EQ204" s="113"/>
      <c r="ER204" s="113"/>
      <c r="ES204" s="113"/>
      <c r="ET204" s="113"/>
      <c r="EU204" s="113"/>
      <c r="EV204" s="113"/>
    </row>
    <row r="205" spans="1:152" ht="20.100000000000001" customHeight="1" x14ac:dyDescent="0.25">
      <c r="A205" s="269"/>
      <c r="B205" s="46" t="s">
        <v>79</v>
      </c>
      <c r="C205" s="53" t="s">
        <v>86</v>
      </c>
      <c r="D205" s="84">
        <v>0</v>
      </c>
      <c r="E205" s="85">
        <v>0</v>
      </c>
      <c r="F205" s="85">
        <v>0</v>
      </c>
      <c r="G205" s="85">
        <v>0</v>
      </c>
      <c r="H205" s="85">
        <v>0</v>
      </c>
      <c r="I205" s="85">
        <v>0</v>
      </c>
      <c r="J205" s="85">
        <v>0</v>
      </c>
      <c r="K205" s="85">
        <v>0</v>
      </c>
      <c r="L205" s="85">
        <v>0</v>
      </c>
      <c r="M205" s="85">
        <v>0</v>
      </c>
      <c r="N205" s="85">
        <v>0</v>
      </c>
      <c r="O205" s="85">
        <v>0</v>
      </c>
      <c r="P205" s="77">
        <v>0</v>
      </c>
      <c r="Q205" s="77">
        <v>0</v>
      </c>
      <c r="R205" s="77">
        <v>0</v>
      </c>
      <c r="S205" s="77">
        <v>0</v>
      </c>
      <c r="T205" s="77">
        <v>0</v>
      </c>
      <c r="U205" s="77">
        <v>0</v>
      </c>
      <c r="V205" s="77">
        <v>0</v>
      </c>
      <c r="W205" s="77">
        <v>0</v>
      </c>
      <c r="X205" s="77">
        <v>0</v>
      </c>
      <c r="Y205" s="88">
        <v>0</v>
      </c>
      <c r="Z205" s="88">
        <v>0</v>
      </c>
      <c r="AA205" s="88">
        <v>0</v>
      </c>
      <c r="AB205" s="78">
        <v>0</v>
      </c>
      <c r="AC205" s="78">
        <v>0</v>
      </c>
      <c r="AD205" s="78">
        <v>0</v>
      </c>
      <c r="AE205" s="78">
        <v>0</v>
      </c>
      <c r="AF205" s="78">
        <v>0</v>
      </c>
      <c r="AG205" s="78">
        <v>0</v>
      </c>
      <c r="AH205" s="78">
        <v>0</v>
      </c>
      <c r="AI205" s="78">
        <v>0</v>
      </c>
      <c r="AJ205" s="78">
        <v>0</v>
      </c>
      <c r="AK205" s="78">
        <v>0</v>
      </c>
      <c r="AL205" s="78">
        <v>0</v>
      </c>
      <c r="AM205" s="78">
        <v>0</v>
      </c>
      <c r="AN205" s="54">
        <v>0</v>
      </c>
      <c r="AO205" s="37">
        <v>0</v>
      </c>
      <c r="AP205" s="37">
        <v>0</v>
      </c>
      <c r="AQ205" s="37">
        <v>0</v>
      </c>
      <c r="AR205" s="37">
        <v>0</v>
      </c>
      <c r="AS205" s="37">
        <v>0</v>
      </c>
      <c r="AT205" s="37">
        <v>0</v>
      </c>
      <c r="AU205" s="37">
        <v>0</v>
      </c>
      <c r="AV205" s="37">
        <v>0</v>
      </c>
      <c r="AW205" s="37">
        <v>0</v>
      </c>
      <c r="AX205" s="37">
        <v>0</v>
      </c>
      <c r="AY205" s="37">
        <v>0</v>
      </c>
      <c r="AZ205" s="54">
        <v>0</v>
      </c>
      <c r="BA205" s="37">
        <v>0</v>
      </c>
      <c r="BB205" s="37">
        <v>0</v>
      </c>
      <c r="BC205" s="37">
        <v>0</v>
      </c>
      <c r="BD205" s="37">
        <v>0</v>
      </c>
      <c r="BE205" s="37">
        <v>0</v>
      </c>
      <c r="BF205" s="37">
        <v>0</v>
      </c>
      <c r="BG205" s="37">
        <v>0</v>
      </c>
      <c r="BH205" s="37">
        <v>0</v>
      </c>
      <c r="BI205" s="37">
        <v>0</v>
      </c>
      <c r="BJ205" s="37">
        <v>0</v>
      </c>
      <c r="BK205" s="37">
        <v>0</v>
      </c>
      <c r="BL205" s="197">
        <f t="shared" si="45"/>
        <v>0</v>
      </c>
      <c r="BM205" s="37">
        <v>0</v>
      </c>
      <c r="BN205" s="37">
        <v>0</v>
      </c>
      <c r="BO205" s="37">
        <v>0</v>
      </c>
      <c r="BP205" s="37">
        <v>0</v>
      </c>
      <c r="BQ205" s="37">
        <v>0</v>
      </c>
      <c r="BR205" s="37">
        <v>0</v>
      </c>
      <c r="BS205" s="37">
        <v>0</v>
      </c>
      <c r="BT205" s="37">
        <v>0</v>
      </c>
      <c r="BU205" s="37">
        <v>0</v>
      </c>
      <c r="BV205" s="37">
        <v>0</v>
      </c>
      <c r="BW205" s="37">
        <v>0</v>
      </c>
      <c r="BX205" s="37">
        <v>20</v>
      </c>
      <c r="BY205" s="214">
        <f t="shared" si="49"/>
        <v>20</v>
      </c>
      <c r="BZ205" s="54">
        <v>8</v>
      </c>
      <c r="CA205" s="37">
        <v>2</v>
      </c>
      <c r="CB205" s="37">
        <v>8</v>
      </c>
      <c r="CC205" s="37">
        <v>4</v>
      </c>
      <c r="CD205" s="37">
        <v>3</v>
      </c>
      <c r="CE205" s="37">
        <v>6</v>
      </c>
      <c r="CF205" s="37">
        <v>6</v>
      </c>
      <c r="CG205" s="37">
        <v>2</v>
      </c>
      <c r="CH205" s="37">
        <v>2</v>
      </c>
      <c r="CI205" s="37">
        <v>5</v>
      </c>
      <c r="CJ205" s="37">
        <v>20</v>
      </c>
      <c r="CK205" s="37">
        <v>17</v>
      </c>
      <c r="CL205" s="197">
        <f t="shared" si="46"/>
        <v>83</v>
      </c>
      <c r="CM205" s="37">
        <v>0</v>
      </c>
      <c r="CN205" s="37">
        <v>2</v>
      </c>
      <c r="CO205" s="37">
        <v>10</v>
      </c>
      <c r="CP205" s="37">
        <v>1</v>
      </c>
      <c r="CQ205" s="37">
        <v>0</v>
      </c>
      <c r="CR205" s="37">
        <v>1</v>
      </c>
      <c r="CS205" s="37">
        <v>2</v>
      </c>
      <c r="CT205" s="37">
        <v>6</v>
      </c>
      <c r="CU205" s="37">
        <v>1</v>
      </c>
      <c r="CV205" s="37">
        <v>0</v>
      </c>
      <c r="CW205" s="37">
        <v>2</v>
      </c>
      <c r="CX205" s="37">
        <v>2</v>
      </c>
      <c r="CY205" s="214">
        <f t="shared" si="47"/>
        <v>27</v>
      </c>
      <c r="CZ205" s="37">
        <v>4</v>
      </c>
      <c r="DA205" s="37">
        <v>2</v>
      </c>
      <c r="DB205" s="37">
        <v>3</v>
      </c>
      <c r="DC205" s="37">
        <v>5</v>
      </c>
      <c r="DD205" s="37">
        <v>1</v>
      </c>
      <c r="DE205" s="37">
        <v>2</v>
      </c>
      <c r="DF205" s="37">
        <v>6</v>
      </c>
      <c r="DG205" s="37">
        <v>6</v>
      </c>
      <c r="DH205" s="37">
        <v>6</v>
      </c>
      <c r="DI205" s="37">
        <v>3</v>
      </c>
      <c r="DJ205" s="37">
        <v>4</v>
      </c>
      <c r="DK205" s="37">
        <v>24</v>
      </c>
      <c r="DL205" s="214">
        <f t="shared" si="48"/>
        <v>66</v>
      </c>
      <c r="DM205" s="37">
        <v>5</v>
      </c>
      <c r="DN205" s="37">
        <v>1</v>
      </c>
      <c r="DO205" s="37">
        <v>8</v>
      </c>
      <c r="DP205" s="37">
        <v>2</v>
      </c>
      <c r="DQ205" s="37">
        <v>1</v>
      </c>
      <c r="DR205" s="37">
        <v>2</v>
      </c>
      <c r="DS205" s="37">
        <v>8</v>
      </c>
      <c r="DT205" s="37">
        <v>5</v>
      </c>
      <c r="DU205" s="37">
        <v>4</v>
      </c>
      <c r="DV205" s="37">
        <v>1</v>
      </c>
      <c r="DW205" s="37">
        <v>3</v>
      </c>
      <c r="DX205" s="37">
        <v>4</v>
      </c>
      <c r="DY205" s="54">
        <v>2</v>
      </c>
      <c r="DZ205" s="37">
        <v>4</v>
      </c>
      <c r="EA205" s="37"/>
      <c r="EE205" s="113"/>
      <c r="EF205" s="113"/>
      <c r="EG205" s="113"/>
      <c r="EH205" s="113"/>
      <c r="EI205" s="113"/>
      <c r="EJ205" s="113"/>
      <c r="EK205" s="113"/>
      <c r="EL205" s="113"/>
      <c r="EM205" s="113"/>
      <c r="EN205" s="113"/>
      <c r="EO205" s="113"/>
      <c r="EP205" s="113"/>
      <c r="EQ205" s="113"/>
      <c r="ER205" s="113"/>
      <c r="ES205" s="113"/>
      <c r="ET205" s="113"/>
      <c r="EU205" s="113"/>
      <c r="EV205" s="113"/>
    </row>
    <row r="206" spans="1:152" ht="20.100000000000001" customHeight="1" x14ac:dyDescent="0.25">
      <c r="A206" s="269"/>
      <c r="B206" s="46" t="s">
        <v>107</v>
      </c>
      <c r="C206" s="53" t="s">
        <v>108</v>
      </c>
      <c r="D206" s="84">
        <v>0</v>
      </c>
      <c r="E206" s="85">
        <v>0</v>
      </c>
      <c r="F206" s="85">
        <v>0</v>
      </c>
      <c r="G206" s="85">
        <v>0</v>
      </c>
      <c r="H206" s="85">
        <v>0</v>
      </c>
      <c r="I206" s="85">
        <v>0</v>
      </c>
      <c r="J206" s="85">
        <v>0</v>
      </c>
      <c r="K206" s="85">
        <v>0</v>
      </c>
      <c r="L206" s="85">
        <v>0</v>
      </c>
      <c r="M206" s="85">
        <v>0</v>
      </c>
      <c r="N206" s="85">
        <v>0</v>
      </c>
      <c r="O206" s="85">
        <v>0</v>
      </c>
      <c r="P206" s="77">
        <v>0</v>
      </c>
      <c r="Q206" s="77">
        <v>0</v>
      </c>
      <c r="R206" s="77">
        <v>0</v>
      </c>
      <c r="S206" s="77">
        <v>0</v>
      </c>
      <c r="T206" s="77">
        <v>0</v>
      </c>
      <c r="U206" s="77">
        <v>0</v>
      </c>
      <c r="V206" s="77">
        <v>0</v>
      </c>
      <c r="W206" s="77">
        <v>0</v>
      </c>
      <c r="X206" s="77">
        <v>0</v>
      </c>
      <c r="Y206" s="88">
        <v>0</v>
      </c>
      <c r="Z206" s="88">
        <v>0</v>
      </c>
      <c r="AA206" s="88">
        <v>0</v>
      </c>
      <c r="AB206" s="78">
        <v>0</v>
      </c>
      <c r="AC206" s="78">
        <v>0</v>
      </c>
      <c r="AD206" s="78">
        <v>0</v>
      </c>
      <c r="AE206" s="78">
        <v>0</v>
      </c>
      <c r="AF206" s="78">
        <v>0</v>
      </c>
      <c r="AG206" s="78">
        <v>0</v>
      </c>
      <c r="AH206" s="78">
        <v>0</v>
      </c>
      <c r="AI206" s="78">
        <v>0</v>
      </c>
      <c r="AJ206" s="78">
        <v>0</v>
      </c>
      <c r="AK206" s="78">
        <v>0</v>
      </c>
      <c r="AL206" s="78">
        <v>0</v>
      </c>
      <c r="AM206" s="78">
        <v>0</v>
      </c>
      <c r="AN206" s="54">
        <v>0</v>
      </c>
      <c r="AO206" s="37">
        <v>0</v>
      </c>
      <c r="AP206" s="37">
        <v>0</v>
      </c>
      <c r="AQ206" s="37">
        <v>0</v>
      </c>
      <c r="AR206" s="37">
        <v>0</v>
      </c>
      <c r="AS206" s="37">
        <v>0</v>
      </c>
      <c r="AT206" s="37">
        <v>0</v>
      </c>
      <c r="AU206" s="37">
        <v>0</v>
      </c>
      <c r="AV206" s="37">
        <v>0</v>
      </c>
      <c r="AW206" s="37">
        <v>0</v>
      </c>
      <c r="AX206" s="37">
        <v>0</v>
      </c>
      <c r="AY206" s="37">
        <v>0</v>
      </c>
      <c r="AZ206" s="54">
        <v>0</v>
      </c>
      <c r="BA206" s="37">
        <v>0</v>
      </c>
      <c r="BB206" s="37">
        <v>0</v>
      </c>
      <c r="BC206" s="37">
        <v>0</v>
      </c>
      <c r="BD206" s="37">
        <v>0</v>
      </c>
      <c r="BE206" s="37">
        <v>0</v>
      </c>
      <c r="BF206" s="37">
        <v>0</v>
      </c>
      <c r="BG206" s="37">
        <v>0</v>
      </c>
      <c r="BH206" s="37">
        <v>0</v>
      </c>
      <c r="BI206" s="37">
        <v>0</v>
      </c>
      <c r="BJ206" s="37">
        <v>0</v>
      </c>
      <c r="BK206" s="37">
        <v>0</v>
      </c>
      <c r="BL206" s="197">
        <f t="shared" si="45"/>
        <v>0</v>
      </c>
      <c r="BM206" s="37">
        <v>0</v>
      </c>
      <c r="BN206" s="37">
        <v>0</v>
      </c>
      <c r="BO206" s="37">
        <v>0</v>
      </c>
      <c r="BP206" s="37">
        <v>0</v>
      </c>
      <c r="BQ206" s="37">
        <v>0</v>
      </c>
      <c r="BR206" s="37">
        <v>0</v>
      </c>
      <c r="BS206" s="37">
        <v>0</v>
      </c>
      <c r="BT206" s="37">
        <v>0</v>
      </c>
      <c r="BU206" s="37">
        <v>0</v>
      </c>
      <c r="BV206" s="37">
        <v>0</v>
      </c>
      <c r="BW206" s="37">
        <v>0</v>
      </c>
      <c r="BX206" s="37">
        <v>0</v>
      </c>
      <c r="BY206" s="214">
        <f t="shared" si="49"/>
        <v>0</v>
      </c>
      <c r="BZ206" s="54">
        <v>0</v>
      </c>
      <c r="CA206" s="37">
        <v>0</v>
      </c>
      <c r="CB206" s="37">
        <v>0</v>
      </c>
      <c r="CC206" s="37">
        <v>0</v>
      </c>
      <c r="CD206" s="37">
        <v>0</v>
      </c>
      <c r="CE206" s="37">
        <v>0</v>
      </c>
      <c r="CF206" s="37">
        <v>2</v>
      </c>
      <c r="CG206" s="37">
        <v>0</v>
      </c>
      <c r="CH206" s="37">
        <v>0</v>
      </c>
      <c r="CI206" s="37">
        <v>1</v>
      </c>
      <c r="CJ206" s="37">
        <v>0</v>
      </c>
      <c r="CK206" s="37">
        <v>1</v>
      </c>
      <c r="CL206" s="197">
        <f t="shared" si="46"/>
        <v>4</v>
      </c>
      <c r="CM206" s="37">
        <v>0</v>
      </c>
      <c r="CN206" s="37">
        <v>0</v>
      </c>
      <c r="CO206" s="37">
        <v>0</v>
      </c>
      <c r="CP206" s="37">
        <v>0</v>
      </c>
      <c r="CQ206" s="37">
        <v>2</v>
      </c>
      <c r="CR206" s="37">
        <v>0</v>
      </c>
      <c r="CS206" s="37">
        <v>0</v>
      </c>
      <c r="CT206" s="37">
        <v>1</v>
      </c>
      <c r="CU206" s="37">
        <v>0</v>
      </c>
      <c r="CV206" s="37">
        <v>0</v>
      </c>
      <c r="CW206" s="37">
        <v>0</v>
      </c>
      <c r="CX206" s="37">
        <v>0</v>
      </c>
      <c r="CY206" s="214">
        <f t="shared" si="47"/>
        <v>3</v>
      </c>
      <c r="CZ206" s="37">
        <v>0</v>
      </c>
      <c r="DA206" s="37">
        <v>1</v>
      </c>
      <c r="DB206" s="37">
        <v>0</v>
      </c>
      <c r="DC206" s="37">
        <v>1</v>
      </c>
      <c r="DD206" s="37">
        <v>1</v>
      </c>
      <c r="DE206" s="37">
        <v>1</v>
      </c>
      <c r="DF206" s="37">
        <v>0</v>
      </c>
      <c r="DG206" s="37">
        <v>0</v>
      </c>
      <c r="DH206" s="37">
        <v>0</v>
      </c>
      <c r="DI206" s="37">
        <v>0</v>
      </c>
      <c r="DJ206" s="37">
        <v>1</v>
      </c>
      <c r="DK206" s="37">
        <v>0</v>
      </c>
      <c r="DL206" s="214">
        <f t="shared" si="48"/>
        <v>5</v>
      </c>
      <c r="DM206" s="37">
        <v>0</v>
      </c>
      <c r="DN206" s="37">
        <v>0</v>
      </c>
      <c r="DO206" s="37">
        <v>0</v>
      </c>
      <c r="DP206" s="37">
        <v>1</v>
      </c>
      <c r="DQ206" s="37">
        <v>0</v>
      </c>
      <c r="DR206" s="37">
        <v>0</v>
      </c>
      <c r="DS206" s="37">
        <v>0</v>
      </c>
      <c r="DT206" s="37">
        <v>1</v>
      </c>
      <c r="DU206" s="37">
        <v>0</v>
      </c>
      <c r="DV206" s="37">
        <v>2</v>
      </c>
      <c r="DW206" s="37">
        <v>0</v>
      </c>
      <c r="DX206" s="37">
        <v>0</v>
      </c>
      <c r="DY206" s="54">
        <v>0</v>
      </c>
      <c r="DZ206" s="37">
        <v>1</v>
      </c>
      <c r="EA206" s="37"/>
      <c r="EE206" s="113"/>
      <c r="EF206" s="113"/>
      <c r="EG206" s="113"/>
      <c r="EH206" s="113"/>
      <c r="EI206" s="113"/>
      <c r="EJ206" s="113"/>
      <c r="EK206" s="113"/>
      <c r="EL206" s="113"/>
      <c r="EM206" s="113"/>
      <c r="EN206" s="113"/>
      <c r="EO206" s="113"/>
      <c r="EP206" s="113"/>
      <c r="EQ206" s="113"/>
      <c r="ER206" s="113"/>
      <c r="ES206" s="113"/>
      <c r="ET206" s="113"/>
      <c r="EU206" s="113"/>
      <c r="EV206" s="113"/>
    </row>
    <row r="207" spans="1:152" ht="20.100000000000001" customHeight="1" x14ac:dyDescent="0.25">
      <c r="A207" s="269"/>
      <c r="B207" s="46" t="s">
        <v>275</v>
      </c>
      <c r="C207" s="53" t="s">
        <v>276</v>
      </c>
      <c r="D207" s="84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77"/>
      <c r="Q207" s="77"/>
      <c r="R207" s="77"/>
      <c r="S207" s="77"/>
      <c r="T207" s="77"/>
      <c r="U207" s="77"/>
      <c r="V207" s="77"/>
      <c r="W207" s="77"/>
      <c r="X207" s="77"/>
      <c r="Y207" s="88"/>
      <c r="Z207" s="88"/>
      <c r="AA207" s="8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54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54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19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214"/>
      <c r="BZ207" s="54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19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214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214"/>
      <c r="DM207" s="37"/>
      <c r="DN207" s="37"/>
      <c r="DO207" s="37"/>
      <c r="DP207" s="37"/>
      <c r="DQ207" s="37"/>
      <c r="DR207" s="37"/>
      <c r="DS207" s="37"/>
      <c r="DT207" s="37"/>
      <c r="DU207" s="37"/>
      <c r="DV207" s="37"/>
      <c r="DW207" s="37"/>
      <c r="DX207" s="37"/>
      <c r="DY207" s="54"/>
      <c r="DZ207" s="37">
        <v>0</v>
      </c>
      <c r="EA207" s="37"/>
      <c r="EE207" s="113"/>
      <c r="EF207" s="113"/>
      <c r="EG207" s="113"/>
      <c r="EH207" s="113"/>
      <c r="EI207" s="113"/>
      <c r="EJ207" s="113"/>
      <c r="EK207" s="113"/>
      <c r="EL207" s="113"/>
      <c r="EM207" s="113"/>
      <c r="EN207" s="113"/>
      <c r="EO207" s="113"/>
      <c r="EP207" s="113"/>
      <c r="EQ207" s="113"/>
      <c r="ER207" s="113"/>
      <c r="ES207" s="113"/>
      <c r="ET207" s="113"/>
      <c r="EU207" s="113"/>
      <c r="EV207" s="113"/>
    </row>
    <row r="208" spans="1:152" ht="20.100000000000001" customHeight="1" x14ac:dyDescent="0.25">
      <c r="A208" s="269"/>
      <c r="B208" s="46" t="s">
        <v>247</v>
      </c>
      <c r="C208" s="53" t="s">
        <v>252</v>
      </c>
      <c r="D208" s="84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77"/>
      <c r="Q208" s="77"/>
      <c r="R208" s="77"/>
      <c r="S208" s="77"/>
      <c r="T208" s="77"/>
      <c r="U208" s="77"/>
      <c r="V208" s="77"/>
      <c r="W208" s="77"/>
      <c r="X208" s="77"/>
      <c r="Y208" s="88"/>
      <c r="Z208" s="88"/>
      <c r="AA208" s="8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54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54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197">
        <f t="shared" si="45"/>
        <v>0</v>
      </c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214">
        <f t="shared" si="49"/>
        <v>0</v>
      </c>
      <c r="BZ208" s="54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197">
        <f t="shared" si="46"/>
        <v>0</v>
      </c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214">
        <f t="shared" si="47"/>
        <v>0</v>
      </c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214">
        <f t="shared" si="48"/>
        <v>0</v>
      </c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54">
        <v>1</v>
      </c>
      <c r="DZ208" s="37">
        <v>2</v>
      </c>
      <c r="EA208" s="37"/>
      <c r="EE208" s="113"/>
      <c r="EF208" s="113"/>
      <c r="EG208" s="113"/>
      <c r="EH208" s="113"/>
      <c r="EI208" s="113"/>
      <c r="EJ208" s="113"/>
      <c r="EK208" s="113"/>
      <c r="EL208" s="113"/>
      <c r="EM208" s="113"/>
      <c r="EN208" s="113"/>
      <c r="EO208" s="113"/>
      <c r="EP208" s="113"/>
      <c r="EQ208" s="113"/>
      <c r="ER208" s="113"/>
      <c r="ES208" s="113"/>
      <c r="ET208" s="113"/>
      <c r="EU208" s="113"/>
      <c r="EV208" s="113"/>
    </row>
    <row r="209" spans="1:152" ht="20.100000000000001" customHeight="1" x14ac:dyDescent="0.25">
      <c r="A209" s="269"/>
      <c r="B209" s="46" t="s">
        <v>248</v>
      </c>
      <c r="C209" s="53" t="s">
        <v>253</v>
      </c>
      <c r="D209" s="84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77"/>
      <c r="Q209" s="77"/>
      <c r="R209" s="77"/>
      <c r="S209" s="77"/>
      <c r="T209" s="77"/>
      <c r="U209" s="77"/>
      <c r="V209" s="77"/>
      <c r="W209" s="77"/>
      <c r="X209" s="77"/>
      <c r="Y209" s="88"/>
      <c r="Z209" s="88"/>
      <c r="AA209" s="8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54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54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197">
        <f t="shared" si="45"/>
        <v>0</v>
      </c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214">
        <f t="shared" si="49"/>
        <v>0</v>
      </c>
      <c r="BZ209" s="54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197">
        <f t="shared" si="46"/>
        <v>0</v>
      </c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214">
        <f t="shared" si="47"/>
        <v>0</v>
      </c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214">
        <f t="shared" si="48"/>
        <v>0</v>
      </c>
      <c r="DM209" s="37"/>
      <c r="DN209" s="37"/>
      <c r="DO209" s="37"/>
      <c r="DP209" s="37"/>
      <c r="DQ209" s="37"/>
      <c r="DR209" s="37"/>
      <c r="DS209" s="37"/>
      <c r="DT209" s="37"/>
      <c r="DU209" s="37"/>
      <c r="DV209" s="37"/>
      <c r="DW209" s="37"/>
      <c r="DX209" s="37"/>
      <c r="DY209" s="54">
        <v>0</v>
      </c>
      <c r="DZ209" s="37">
        <v>0</v>
      </c>
      <c r="EA209" s="37"/>
      <c r="EE209" s="113"/>
      <c r="EF209" s="113"/>
      <c r="EG209" s="113"/>
      <c r="EH209" s="113"/>
      <c r="EI209" s="113"/>
      <c r="EJ209" s="113"/>
      <c r="EK209" s="113"/>
      <c r="EL209" s="113"/>
      <c r="EM209" s="113"/>
      <c r="EN209" s="113"/>
      <c r="EO209" s="113"/>
      <c r="EP209" s="113"/>
      <c r="EQ209" s="113"/>
      <c r="ER209" s="113"/>
      <c r="ES209" s="113"/>
      <c r="ET209" s="113"/>
      <c r="EU209" s="113"/>
      <c r="EV209" s="113"/>
    </row>
    <row r="210" spans="1:152" ht="20.100000000000001" customHeight="1" thickBot="1" x14ac:dyDescent="0.3">
      <c r="A210" s="269"/>
      <c r="B210" s="46" t="s">
        <v>82</v>
      </c>
      <c r="C210" s="53" t="s">
        <v>87</v>
      </c>
      <c r="D210" s="84">
        <v>0</v>
      </c>
      <c r="E210" s="85">
        <v>0</v>
      </c>
      <c r="F210" s="85">
        <v>0</v>
      </c>
      <c r="G210" s="85">
        <v>0</v>
      </c>
      <c r="H210" s="85">
        <v>0</v>
      </c>
      <c r="I210" s="85">
        <v>0</v>
      </c>
      <c r="J210" s="85">
        <v>0</v>
      </c>
      <c r="K210" s="85">
        <v>0</v>
      </c>
      <c r="L210" s="85">
        <v>0</v>
      </c>
      <c r="M210" s="85">
        <v>0</v>
      </c>
      <c r="N210" s="85">
        <v>0</v>
      </c>
      <c r="O210" s="85">
        <v>0</v>
      </c>
      <c r="P210" s="77">
        <v>0</v>
      </c>
      <c r="Q210" s="77">
        <v>0</v>
      </c>
      <c r="R210" s="77">
        <v>0</v>
      </c>
      <c r="S210" s="77">
        <v>0</v>
      </c>
      <c r="T210" s="77">
        <v>0</v>
      </c>
      <c r="U210" s="77">
        <v>0</v>
      </c>
      <c r="V210" s="77">
        <v>0</v>
      </c>
      <c r="W210" s="77">
        <v>0</v>
      </c>
      <c r="X210" s="77">
        <v>0</v>
      </c>
      <c r="Y210" s="88">
        <v>0</v>
      </c>
      <c r="Z210" s="88">
        <v>0</v>
      </c>
      <c r="AA210" s="88">
        <v>0</v>
      </c>
      <c r="AB210" s="78">
        <v>0</v>
      </c>
      <c r="AC210" s="78">
        <v>0</v>
      </c>
      <c r="AD210" s="78">
        <v>0</v>
      </c>
      <c r="AE210" s="78">
        <v>0</v>
      </c>
      <c r="AF210" s="78">
        <v>0</v>
      </c>
      <c r="AG210" s="78">
        <v>0</v>
      </c>
      <c r="AH210" s="78">
        <v>0</v>
      </c>
      <c r="AI210" s="78">
        <v>0</v>
      </c>
      <c r="AJ210" s="78">
        <v>0</v>
      </c>
      <c r="AK210" s="78">
        <v>0</v>
      </c>
      <c r="AL210" s="78">
        <v>0</v>
      </c>
      <c r="AM210" s="78">
        <v>0</v>
      </c>
      <c r="AN210" s="54">
        <v>0</v>
      </c>
      <c r="AO210" s="37">
        <v>0</v>
      </c>
      <c r="AP210" s="37">
        <v>0</v>
      </c>
      <c r="AQ210" s="37">
        <v>0</v>
      </c>
      <c r="AR210" s="37">
        <v>0</v>
      </c>
      <c r="AS210" s="37">
        <v>0</v>
      </c>
      <c r="AT210" s="37">
        <v>0</v>
      </c>
      <c r="AU210" s="37">
        <v>0</v>
      </c>
      <c r="AV210" s="37">
        <v>0</v>
      </c>
      <c r="AW210" s="37">
        <v>0</v>
      </c>
      <c r="AX210" s="37">
        <v>0</v>
      </c>
      <c r="AY210" s="37">
        <v>0</v>
      </c>
      <c r="AZ210" s="54">
        <v>0</v>
      </c>
      <c r="BA210" s="37">
        <v>0</v>
      </c>
      <c r="BB210" s="37">
        <v>0</v>
      </c>
      <c r="BC210" s="37">
        <v>0</v>
      </c>
      <c r="BD210" s="37">
        <v>0</v>
      </c>
      <c r="BE210" s="37">
        <v>0</v>
      </c>
      <c r="BF210" s="37">
        <v>0</v>
      </c>
      <c r="BG210" s="37">
        <v>0</v>
      </c>
      <c r="BH210" s="37">
        <v>0</v>
      </c>
      <c r="BI210" s="37">
        <v>0</v>
      </c>
      <c r="BJ210" s="37">
        <v>0</v>
      </c>
      <c r="BK210" s="37">
        <v>0</v>
      </c>
      <c r="BL210" s="197">
        <f t="shared" si="45"/>
        <v>0</v>
      </c>
      <c r="BM210" s="37">
        <v>0</v>
      </c>
      <c r="BN210" s="37">
        <v>0</v>
      </c>
      <c r="BO210" s="37">
        <v>0</v>
      </c>
      <c r="BP210" s="37">
        <v>0</v>
      </c>
      <c r="BQ210" s="37">
        <v>0</v>
      </c>
      <c r="BR210" s="37">
        <v>0</v>
      </c>
      <c r="BS210" s="37">
        <v>0</v>
      </c>
      <c r="BT210" s="37">
        <v>0</v>
      </c>
      <c r="BU210" s="121">
        <v>0</v>
      </c>
      <c r="BV210" s="37">
        <v>0</v>
      </c>
      <c r="BW210" s="37">
        <v>0</v>
      </c>
      <c r="BX210" s="37">
        <v>10</v>
      </c>
      <c r="BY210" s="214">
        <f t="shared" si="49"/>
        <v>10</v>
      </c>
      <c r="BZ210" s="54">
        <v>14</v>
      </c>
      <c r="CA210" s="37">
        <v>14</v>
      </c>
      <c r="CB210" s="37">
        <v>15</v>
      </c>
      <c r="CC210" s="37">
        <v>140</v>
      </c>
      <c r="CD210" s="121">
        <v>19</v>
      </c>
      <c r="CE210" s="121">
        <v>24</v>
      </c>
      <c r="CF210" s="121">
        <v>32</v>
      </c>
      <c r="CG210" s="121">
        <v>39</v>
      </c>
      <c r="CH210" s="121">
        <v>33</v>
      </c>
      <c r="CI210" s="121">
        <v>42</v>
      </c>
      <c r="CJ210" s="121">
        <v>50</v>
      </c>
      <c r="CK210" s="121">
        <v>52</v>
      </c>
      <c r="CL210" s="197">
        <f t="shared" si="46"/>
        <v>474</v>
      </c>
      <c r="CM210" s="121">
        <v>51</v>
      </c>
      <c r="CN210" s="37">
        <v>59</v>
      </c>
      <c r="CO210" s="37">
        <v>59</v>
      </c>
      <c r="CP210" s="37">
        <v>59</v>
      </c>
      <c r="CQ210" s="37">
        <v>66</v>
      </c>
      <c r="CR210" s="37">
        <v>88</v>
      </c>
      <c r="CS210" s="37">
        <v>67</v>
      </c>
      <c r="CT210" s="37">
        <v>73</v>
      </c>
      <c r="CU210" s="37">
        <v>70</v>
      </c>
      <c r="CV210" s="37">
        <v>70</v>
      </c>
      <c r="CW210" s="37">
        <v>75</v>
      </c>
      <c r="CX210" s="37">
        <v>82</v>
      </c>
      <c r="CY210" s="214">
        <f t="shared" si="47"/>
        <v>819</v>
      </c>
      <c r="CZ210" s="37">
        <v>101</v>
      </c>
      <c r="DA210" s="37">
        <v>78</v>
      </c>
      <c r="DB210" s="37">
        <v>97</v>
      </c>
      <c r="DC210" s="37">
        <v>119</v>
      </c>
      <c r="DD210" s="37">
        <v>123</v>
      </c>
      <c r="DE210" s="37">
        <v>231</v>
      </c>
      <c r="DF210" s="37">
        <v>375</v>
      </c>
      <c r="DG210" s="37">
        <v>119</v>
      </c>
      <c r="DH210" s="37">
        <v>121</v>
      </c>
      <c r="DI210" s="37">
        <v>85</v>
      </c>
      <c r="DJ210" s="37">
        <v>136</v>
      </c>
      <c r="DK210" s="37">
        <v>111</v>
      </c>
      <c r="DL210" s="214">
        <f t="shared" si="48"/>
        <v>1696</v>
      </c>
      <c r="DM210" s="37">
        <v>136</v>
      </c>
      <c r="DN210" s="37">
        <v>101</v>
      </c>
      <c r="DO210" s="37">
        <v>101</v>
      </c>
      <c r="DP210" s="37">
        <v>105</v>
      </c>
      <c r="DQ210" s="37">
        <v>131</v>
      </c>
      <c r="DR210" s="37">
        <v>114</v>
      </c>
      <c r="DS210" s="37">
        <v>123</v>
      </c>
      <c r="DT210" s="37">
        <v>125</v>
      </c>
      <c r="DU210" s="37">
        <v>122</v>
      </c>
      <c r="DV210" s="37">
        <v>121</v>
      </c>
      <c r="DW210" s="37">
        <v>117</v>
      </c>
      <c r="DX210" s="37">
        <v>112</v>
      </c>
      <c r="DY210" s="54">
        <v>128</v>
      </c>
      <c r="DZ210" s="37">
        <v>121</v>
      </c>
      <c r="EA210" s="37"/>
      <c r="EE210" s="113"/>
      <c r="EF210" s="113"/>
      <c r="EG210" s="113"/>
      <c r="EH210" s="113"/>
      <c r="EI210" s="113"/>
      <c r="EJ210" s="113"/>
      <c r="EK210" s="113"/>
      <c r="EL210" s="113"/>
      <c r="EM210" s="113"/>
      <c r="EN210" s="113"/>
      <c r="EO210" s="113"/>
      <c r="EP210" s="113"/>
      <c r="EQ210" s="113"/>
      <c r="ER210" s="113"/>
      <c r="ES210" s="113"/>
      <c r="ET210" s="113"/>
      <c r="EU210" s="113"/>
      <c r="EV210" s="113"/>
    </row>
    <row r="211" spans="1:152" ht="20.25" customHeight="1" thickBot="1" x14ac:dyDescent="0.35">
      <c r="A211" s="269"/>
      <c r="B211" s="163" t="s">
        <v>51</v>
      </c>
      <c r="C211" s="133"/>
      <c r="D211" s="90">
        <v>0</v>
      </c>
      <c r="E211" s="91">
        <v>0</v>
      </c>
      <c r="F211" s="91">
        <v>0</v>
      </c>
      <c r="G211" s="91">
        <v>0</v>
      </c>
      <c r="H211" s="91">
        <v>0</v>
      </c>
      <c r="I211" s="91">
        <v>0</v>
      </c>
      <c r="J211" s="91">
        <v>0</v>
      </c>
      <c r="K211" s="91">
        <v>0</v>
      </c>
      <c r="L211" s="91">
        <v>0</v>
      </c>
      <c r="M211" s="91">
        <v>0</v>
      </c>
      <c r="N211" s="91">
        <v>0</v>
      </c>
      <c r="O211" s="91">
        <v>0</v>
      </c>
      <c r="P211" s="91">
        <v>0</v>
      </c>
      <c r="Q211" s="91">
        <v>0</v>
      </c>
      <c r="R211" s="91">
        <v>0</v>
      </c>
      <c r="S211" s="91">
        <v>0</v>
      </c>
      <c r="T211" s="91">
        <v>0</v>
      </c>
      <c r="U211" s="91">
        <v>0</v>
      </c>
      <c r="V211" s="91">
        <v>0</v>
      </c>
      <c r="W211" s="91">
        <v>0</v>
      </c>
      <c r="X211" s="91">
        <v>0</v>
      </c>
      <c r="Y211" s="91">
        <v>0</v>
      </c>
      <c r="Z211" s="91">
        <v>0</v>
      </c>
      <c r="AA211" s="68">
        <v>2</v>
      </c>
      <c r="AB211" s="91">
        <v>0</v>
      </c>
      <c r="AC211" s="91">
        <v>3</v>
      </c>
      <c r="AD211" s="91">
        <v>0</v>
      </c>
      <c r="AE211" s="91">
        <v>0</v>
      </c>
      <c r="AF211" s="91">
        <v>0</v>
      </c>
      <c r="AG211" s="91">
        <v>0</v>
      </c>
      <c r="AH211" s="91">
        <v>0</v>
      </c>
      <c r="AI211" s="91">
        <v>0</v>
      </c>
      <c r="AJ211" s="91">
        <v>0</v>
      </c>
      <c r="AK211" s="91">
        <v>0</v>
      </c>
      <c r="AL211" s="91">
        <v>0</v>
      </c>
      <c r="AM211" s="91">
        <v>0</v>
      </c>
      <c r="AN211" s="92">
        <v>0</v>
      </c>
      <c r="AO211" s="91">
        <v>0</v>
      </c>
      <c r="AP211" s="91">
        <v>0</v>
      </c>
      <c r="AQ211" s="91">
        <v>0</v>
      </c>
      <c r="AR211" s="91">
        <v>0</v>
      </c>
      <c r="AS211" s="91">
        <v>0</v>
      </c>
      <c r="AT211" s="91">
        <v>0</v>
      </c>
      <c r="AU211" s="91">
        <v>0</v>
      </c>
      <c r="AV211" s="91">
        <v>0</v>
      </c>
      <c r="AW211" s="91">
        <v>0</v>
      </c>
      <c r="AX211" s="91">
        <v>0</v>
      </c>
      <c r="AY211" s="91">
        <v>0</v>
      </c>
      <c r="AZ211" s="92">
        <v>0</v>
      </c>
      <c r="BA211" s="91">
        <v>0</v>
      </c>
      <c r="BB211" s="91">
        <v>0</v>
      </c>
      <c r="BC211" s="91">
        <v>0</v>
      </c>
      <c r="BD211" s="91">
        <v>0</v>
      </c>
      <c r="BE211" s="91">
        <v>0</v>
      </c>
      <c r="BF211" s="91">
        <v>0</v>
      </c>
      <c r="BG211" s="91">
        <v>0</v>
      </c>
      <c r="BH211" s="91">
        <v>0</v>
      </c>
      <c r="BI211" s="91">
        <v>0</v>
      </c>
      <c r="BJ211" s="91">
        <v>0</v>
      </c>
      <c r="BK211" s="91">
        <v>0</v>
      </c>
      <c r="BL211" s="174">
        <f>+BL212</f>
        <v>0</v>
      </c>
      <c r="BM211" s="91">
        <v>0</v>
      </c>
      <c r="BN211" s="91">
        <v>0</v>
      </c>
      <c r="BO211" s="91">
        <v>0</v>
      </c>
      <c r="BP211" s="91">
        <v>0</v>
      </c>
      <c r="BQ211" s="91">
        <v>0</v>
      </c>
      <c r="BR211" s="91">
        <v>0</v>
      </c>
      <c r="BS211" s="91">
        <v>0</v>
      </c>
      <c r="BT211" s="91">
        <v>0</v>
      </c>
      <c r="BU211" s="91">
        <v>0</v>
      </c>
      <c r="BV211" s="91">
        <v>0</v>
      </c>
      <c r="BW211" s="91">
        <v>0</v>
      </c>
      <c r="BX211" s="91">
        <v>0</v>
      </c>
      <c r="BY211" s="178">
        <f t="shared" ref="BY211:BY213" si="50">SUM(BM211:BX211)</f>
        <v>0</v>
      </c>
      <c r="BZ211" s="92">
        <f>+BZ212</f>
        <v>0</v>
      </c>
      <c r="CA211" s="91">
        <f>+CA212</f>
        <v>0</v>
      </c>
      <c r="CB211" s="91">
        <f t="shared" ref="CB211:CH211" si="51">+CB212</f>
        <v>0</v>
      </c>
      <c r="CC211" s="91">
        <f t="shared" si="51"/>
        <v>0</v>
      </c>
      <c r="CD211" s="91">
        <f t="shared" si="51"/>
        <v>0</v>
      </c>
      <c r="CE211" s="91">
        <f t="shared" si="51"/>
        <v>0</v>
      </c>
      <c r="CF211" s="91">
        <f t="shared" si="51"/>
        <v>0</v>
      </c>
      <c r="CG211" s="91">
        <f t="shared" si="51"/>
        <v>0</v>
      </c>
      <c r="CH211" s="91">
        <f t="shared" si="51"/>
        <v>0</v>
      </c>
      <c r="CI211" s="91">
        <f t="shared" ref="CI211:CZ211" si="52">+CI212</f>
        <v>0</v>
      </c>
      <c r="CJ211" s="91">
        <f t="shared" si="52"/>
        <v>0</v>
      </c>
      <c r="CK211" s="91">
        <f t="shared" si="52"/>
        <v>0</v>
      </c>
      <c r="CL211" s="178">
        <f>SUM(BZ211:CK211)</f>
        <v>0</v>
      </c>
      <c r="CM211" s="91">
        <f t="shared" si="52"/>
        <v>0</v>
      </c>
      <c r="CN211" s="91">
        <f t="shared" si="52"/>
        <v>0</v>
      </c>
      <c r="CO211" s="91">
        <f t="shared" si="52"/>
        <v>0</v>
      </c>
      <c r="CP211" s="91">
        <f t="shared" si="52"/>
        <v>0</v>
      </c>
      <c r="CQ211" s="91">
        <f t="shared" si="52"/>
        <v>0</v>
      </c>
      <c r="CR211" s="91">
        <f t="shared" si="52"/>
        <v>0</v>
      </c>
      <c r="CS211" s="91">
        <f t="shared" si="52"/>
        <v>0</v>
      </c>
      <c r="CT211" s="91">
        <f t="shared" si="52"/>
        <v>0</v>
      </c>
      <c r="CU211" s="91">
        <f t="shared" si="52"/>
        <v>0</v>
      </c>
      <c r="CV211" s="91">
        <f t="shared" si="52"/>
        <v>0</v>
      </c>
      <c r="CW211" s="91">
        <f t="shared" si="52"/>
        <v>0</v>
      </c>
      <c r="CX211" s="91">
        <f t="shared" si="52"/>
        <v>0</v>
      </c>
      <c r="CY211" s="264">
        <f t="shared" si="47"/>
        <v>0</v>
      </c>
      <c r="CZ211" s="91">
        <f t="shared" si="52"/>
        <v>0</v>
      </c>
      <c r="DA211" s="91">
        <f t="shared" ref="DA211:EA211" si="53">+DA212</f>
        <v>0</v>
      </c>
      <c r="DB211" s="91">
        <f t="shared" si="53"/>
        <v>0</v>
      </c>
      <c r="DC211" s="91">
        <f t="shared" si="53"/>
        <v>0</v>
      </c>
      <c r="DD211" s="91">
        <f t="shared" si="53"/>
        <v>0</v>
      </c>
      <c r="DE211" s="91">
        <f t="shared" si="53"/>
        <v>0</v>
      </c>
      <c r="DF211" s="91">
        <f t="shared" si="53"/>
        <v>0</v>
      </c>
      <c r="DG211" s="91">
        <f t="shared" si="53"/>
        <v>0</v>
      </c>
      <c r="DH211" s="91">
        <f t="shared" si="53"/>
        <v>0</v>
      </c>
      <c r="DI211" s="91">
        <f t="shared" si="53"/>
        <v>0</v>
      </c>
      <c r="DJ211" s="91">
        <f t="shared" si="53"/>
        <v>0</v>
      </c>
      <c r="DK211" s="91">
        <f t="shared" si="53"/>
        <v>0</v>
      </c>
      <c r="DL211" s="264">
        <f t="shared" ref="DL211:DL213" si="54">SUM(CZ211:DK211)</f>
        <v>0</v>
      </c>
      <c r="DM211" s="91">
        <f t="shared" si="53"/>
        <v>0</v>
      </c>
      <c r="DN211" s="91">
        <f t="shared" si="53"/>
        <v>0</v>
      </c>
      <c r="DO211" s="91">
        <f t="shared" si="53"/>
        <v>0</v>
      </c>
      <c r="DP211" s="91">
        <f t="shared" si="53"/>
        <v>0</v>
      </c>
      <c r="DQ211" s="91">
        <f t="shared" si="53"/>
        <v>0</v>
      </c>
      <c r="DR211" s="91">
        <f t="shared" si="53"/>
        <v>0</v>
      </c>
      <c r="DS211" s="91">
        <f t="shared" si="53"/>
        <v>0</v>
      </c>
      <c r="DT211" s="91">
        <f t="shared" si="53"/>
        <v>0</v>
      </c>
      <c r="DU211" s="91">
        <f t="shared" si="53"/>
        <v>0</v>
      </c>
      <c r="DV211" s="91">
        <f t="shared" si="53"/>
        <v>0</v>
      </c>
      <c r="DW211" s="91">
        <f t="shared" si="53"/>
        <v>0</v>
      </c>
      <c r="DX211" s="91">
        <f t="shared" si="53"/>
        <v>0</v>
      </c>
      <c r="DY211" s="92">
        <f t="shared" si="53"/>
        <v>0</v>
      </c>
      <c r="DZ211" s="91">
        <f t="shared" si="53"/>
        <v>0</v>
      </c>
      <c r="EA211" s="91">
        <f t="shared" si="53"/>
        <v>0</v>
      </c>
      <c r="EE211" s="113"/>
      <c r="EF211" s="113"/>
      <c r="EG211" s="113"/>
      <c r="EH211" s="113"/>
      <c r="EI211" s="113"/>
      <c r="EJ211" s="113"/>
      <c r="EK211" s="113"/>
      <c r="EL211" s="113"/>
      <c r="EM211" s="113"/>
      <c r="EN211" s="113"/>
      <c r="EO211" s="113"/>
      <c r="EP211" s="113"/>
      <c r="EQ211" s="113"/>
      <c r="ER211" s="113"/>
      <c r="ES211" s="113"/>
      <c r="ET211" s="113"/>
      <c r="EU211" s="113"/>
      <c r="EV211" s="113"/>
    </row>
    <row r="212" spans="1:152" ht="20.100000000000001" customHeight="1" thickBot="1" x14ac:dyDescent="0.3">
      <c r="A212" s="269"/>
      <c r="B212" s="93" t="s">
        <v>15</v>
      </c>
      <c r="C212" s="134" t="s">
        <v>16</v>
      </c>
      <c r="D212" s="94">
        <v>0</v>
      </c>
      <c r="E212" s="77">
        <v>0</v>
      </c>
      <c r="F212" s="77">
        <v>0</v>
      </c>
      <c r="G212" s="77">
        <v>0</v>
      </c>
      <c r="H212" s="77">
        <v>0</v>
      </c>
      <c r="I212" s="77">
        <v>0</v>
      </c>
      <c r="J212" s="77">
        <v>0</v>
      </c>
      <c r="K212" s="77">
        <v>0</v>
      </c>
      <c r="L212" s="77">
        <v>0</v>
      </c>
      <c r="M212" s="77">
        <v>0</v>
      </c>
      <c r="N212" s="77">
        <v>0</v>
      </c>
      <c r="O212" s="95">
        <v>0</v>
      </c>
      <c r="P212" s="96">
        <v>0</v>
      </c>
      <c r="Q212" s="96">
        <v>0</v>
      </c>
      <c r="R212" s="96">
        <v>0</v>
      </c>
      <c r="S212" s="96">
        <v>0</v>
      </c>
      <c r="T212" s="96">
        <v>0</v>
      </c>
      <c r="U212" s="96">
        <v>0</v>
      </c>
      <c r="V212" s="96">
        <v>0</v>
      </c>
      <c r="W212" s="96">
        <v>0</v>
      </c>
      <c r="X212" s="96">
        <v>0</v>
      </c>
      <c r="Y212" s="96">
        <v>0</v>
      </c>
      <c r="Z212" s="96">
        <v>0</v>
      </c>
      <c r="AA212" s="96">
        <v>2</v>
      </c>
      <c r="AB212" s="78">
        <v>0</v>
      </c>
      <c r="AC212" s="78">
        <v>3</v>
      </c>
      <c r="AD212" s="78">
        <v>0</v>
      </c>
      <c r="AE212" s="78">
        <v>0</v>
      </c>
      <c r="AF212" s="78">
        <v>0</v>
      </c>
      <c r="AG212" s="78">
        <v>0</v>
      </c>
      <c r="AH212" s="78">
        <v>0</v>
      </c>
      <c r="AI212" s="78">
        <v>0</v>
      </c>
      <c r="AJ212" s="78">
        <v>0</v>
      </c>
      <c r="AK212" s="78">
        <v>0</v>
      </c>
      <c r="AL212" s="78">
        <v>0</v>
      </c>
      <c r="AM212" s="78">
        <v>0</v>
      </c>
      <c r="AN212" s="54">
        <v>0</v>
      </c>
      <c r="AO212" s="37">
        <v>0</v>
      </c>
      <c r="AP212" s="37">
        <v>0</v>
      </c>
      <c r="AQ212" s="37">
        <v>0</v>
      </c>
      <c r="AR212" s="37">
        <v>0</v>
      </c>
      <c r="AS212" s="37">
        <v>0</v>
      </c>
      <c r="AT212" s="37">
        <v>0</v>
      </c>
      <c r="AU212" s="37">
        <v>0</v>
      </c>
      <c r="AV212" s="37">
        <v>0</v>
      </c>
      <c r="AW212" s="37">
        <v>0</v>
      </c>
      <c r="AX212" s="37">
        <v>0</v>
      </c>
      <c r="AY212" s="37">
        <v>0</v>
      </c>
      <c r="AZ212" s="54">
        <v>0</v>
      </c>
      <c r="BA212" s="37">
        <v>0</v>
      </c>
      <c r="BB212" s="37">
        <v>0</v>
      </c>
      <c r="BC212" s="37">
        <v>0</v>
      </c>
      <c r="BD212" s="37">
        <v>0</v>
      </c>
      <c r="BE212" s="37">
        <v>0</v>
      </c>
      <c r="BF212" s="37">
        <v>0</v>
      </c>
      <c r="BG212" s="37">
        <v>0</v>
      </c>
      <c r="BH212" s="37">
        <v>0</v>
      </c>
      <c r="BI212" s="37">
        <v>0</v>
      </c>
      <c r="BJ212" s="37">
        <v>0</v>
      </c>
      <c r="BK212" s="37">
        <v>0</v>
      </c>
      <c r="BL212" s="174">
        <f t="shared" ref="BL212" si="55">SUM(AZ212:BK212)</f>
        <v>0</v>
      </c>
      <c r="BM212" s="37">
        <v>0</v>
      </c>
      <c r="BN212" s="37">
        <v>0</v>
      </c>
      <c r="BO212" s="37">
        <v>0</v>
      </c>
      <c r="BP212" s="37">
        <v>0</v>
      </c>
      <c r="BQ212" s="37">
        <v>0</v>
      </c>
      <c r="BR212" s="37">
        <v>0</v>
      </c>
      <c r="BS212" s="37">
        <v>0</v>
      </c>
      <c r="BT212" s="37">
        <v>0</v>
      </c>
      <c r="BU212" s="37">
        <v>0</v>
      </c>
      <c r="BV212" s="37">
        <v>0</v>
      </c>
      <c r="BW212" s="37">
        <v>0</v>
      </c>
      <c r="BX212" s="37">
        <v>0</v>
      </c>
      <c r="BY212" s="265">
        <f>SUM(BM212:BX212)</f>
        <v>0</v>
      </c>
      <c r="BZ212" s="54">
        <v>0</v>
      </c>
      <c r="CA212" s="37">
        <v>0</v>
      </c>
      <c r="CB212" s="37">
        <v>0</v>
      </c>
      <c r="CC212" s="37">
        <v>0</v>
      </c>
      <c r="CD212" s="121">
        <v>0</v>
      </c>
      <c r="CE212" s="121">
        <v>0</v>
      </c>
      <c r="CF212" s="121">
        <v>0</v>
      </c>
      <c r="CG212" s="121">
        <v>0</v>
      </c>
      <c r="CH212" s="121">
        <v>0</v>
      </c>
      <c r="CI212" s="121">
        <v>0</v>
      </c>
      <c r="CJ212" s="121">
        <v>0</v>
      </c>
      <c r="CK212" s="121">
        <v>0</v>
      </c>
      <c r="CL212" s="189">
        <f>SUM(BZ212:CK212)</f>
        <v>0</v>
      </c>
      <c r="CM212" s="121">
        <v>0</v>
      </c>
      <c r="CN212" s="121">
        <v>0</v>
      </c>
      <c r="CO212" s="121">
        <v>0</v>
      </c>
      <c r="CP212" s="121">
        <v>0</v>
      </c>
      <c r="CQ212" s="121">
        <v>0</v>
      </c>
      <c r="CR212" s="121">
        <v>0</v>
      </c>
      <c r="CS212" s="121">
        <v>0</v>
      </c>
      <c r="CT212" s="121">
        <v>0</v>
      </c>
      <c r="CU212" s="121">
        <v>0</v>
      </c>
      <c r="CV212" s="121">
        <v>0</v>
      </c>
      <c r="CW212" s="121">
        <v>0</v>
      </c>
      <c r="CX212" s="121">
        <v>0</v>
      </c>
      <c r="CY212" s="265">
        <f t="shared" si="47"/>
        <v>0</v>
      </c>
      <c r="CZ212" s="121">
        <v>0</v>
      </c>
      <c r="DA212" s="37">
        <v>0</v>
      </c>
      <c r="DB212" s="37">
        <v>0</v>
      </c>
      <c r="DC212" s="37">
        <v>0</v>
      </c>
      <c r="DD212" s="37">
        <v>0</v>
      </c>
      <c r="DE212" s="37">
        <v>0</v>
      </c>
      <c r="DF212" s="37">
        <v>0</v>
      </c>
      <c r="DG212" s="37">
        <v>0</v>
      </c>
      <c r="DH212" s="37">
        <v>0</v>
      </c>
      <c r="DI212" s="37">
        <v>0</v>
      </c>
      <c r="DJ212" s="37">
        <v>0</v>
      </c>
      <c r="DK212" s="37">
        <v>0</v>
      </c>
      <c r="DL212" s="265">
        <f t="shared" ref="DL212" si="56">SUM(CZ212:DK212)</f>
        <v>0</v>
      </c>
      <c r="DM212" s="37">
        <v>0</v>
      </c>
      <c r="DN212" s="37">
        <v>0</v>
      </c>
      <c r="DO212" s="37">
        <v>0</v>
      </c>
      <c r="DP212" s="37">
        <v>0</v>
      </c>
      <c r="DQ212" s="37">
        <v>0</v>
      </c>
      <c r="DR212" s="37">
        <v>0</v>
      </c>
      <c r="DS212" s="37">
        <v>0</v>
      </c>
      <c r="DT212" s="37">
        <v>0</v>
      </c>
      <c r="DU212" s="37">
        <v>0</v>
      </c>
      <c r="DV212" s="37">
        <v>0</v>
      </c>
      <c r="DW212" s="37">
        <v>0</v>
      </c>
      <c r="DX212" s="37">
        <v>0</v>
      </c>
      <c r="DY212" s="54">
        <v>0</v>
      </c>
      <c r="DZ212" s="37">
        <v>0</v>
      </c>
      <c r="EA212" s="37"/>
      <c r="EC212" s="113" t="s">
        <v>265</v>
      </c>
      <c r="EE212" s="113"/>
      <c r="EF212" s="113"/>
      <c r="EG212" s="113"/>
      <c r="EH212" s="113"/>
      <c r="EI212" s="113"/>
      <c r="EJ212" s="113"/>
      <c r="EK212" s="113"/>
      <c r="EL212" s="113"/>
      <c r="EM212" s="113"/>
      <c r="EN212" s="113"/>
      <c r="EO212" s="113"/>
      <c r="EP212" s="113"/>
      <c r="EQ212" s="113"/>
      <c r="ER212" s="113"/>
      <c r="ES212" s="113"/>
      <c r="ET212" s="113"/>
      <c r="EU212" s="113"/>
      <c r="EV212" s="113"/>
    </row>
    <row r="213" spans="1:152" s="24" customFormat="1" ht="20.100000000000001" customHeight="1" thickBot="1" x14ac:dyDescent="0.35">
      <c r="A213" s="269"/>
      <c r="B213" s="159" t="s">
        <v>52</v>
      </c>
      <c r="C213" s="164"/>
      <c r="D213" s="90">
        <v>28</v>
      </c>
      <c r="E213" s="97">
        <v>18</v>
      </c>
      <c r="F213" s="97">
        <v>22</v>
      </c>
      <c r="G213" s="97">
        <v>14</v>
      </c>
      <c r="H213" s="97">
        <v>27</v>
      </c>
      <c r="I213" s="97">
        <v>13</v>
      </c>
      <c r="J213" s="97">
        <v>9</v>
      </c>
      <c r="K213" s="97">
        <v>7</v>
      </c>
      <c r="L213" s="97">
        <v>6</v>
      </c>
      <c r="M213" s="97">
        <v>1</v>
      </c>
      <c r="N213" s="97">
        <v>8</v>
      </c>
      <c r="O213" s="97">
        <v>16</v>
      </c>
      <c r="P213" s="68">
        <v>3</v>
      </c>
      <c r="Q213" s="68">
        <v>6</v>
      </c>
      <c r="R213" s="68">
        <v>20</v>
      </c>
      <c r="S213" s="68">
        <v>30</v>
      </c>
      <c r="T213" s="68">
        <v>19</v>
      </c>
      <c r="U213" s="68">
        <v>4</v>
      </c>
      <c r="V213" s="68">
        <v>5</v>
      </c>
      <c r="W213" s="68">
        <v>0</v>
      </c>
      <c r="X213" s="68">
        <v>3</v>
      </c>
      <c r="Y213" s="68">
        <v>3</v>
      </c>
      <c r="Z213" s="68">
        <v>6</v>
      </c>
      <c r="AA213" s="68">
        <v>4</v>
      </c>
      <c r="AB213" s="91">
        <v>5</v>
      </c>
      <c r="AC213" s="91">
        <v>7</v>
      </c>
      <c r="AD213" s="91">
        <v>3</v>
      </c>
      <c r="AE213" s="91">
        <v>5</v>
      </c>
      <c r="AF213" s="91">
        <v>11</v>
      </c>
      <c r="AG213" s="91">
        <v>1</v>
      </c>
      <c r="AH213" s="91">
        <v>5</v>
      </c>
      <c r="AI213" s="91">
        <v>1</v>
      </c>
      <c r="AJ213" s="91">
        <v>0</v>
      </c>
      <c r="AK213" s="91">
        <v>0</v>
      </c>
      <c r="AL213" s="91">
        <v>1</v>
      </c>
      <c r="AM213" s="91">
        <v>1</v>
      </c>
      <c r="AN213" s="92">
        <v>0</v>
      </c>
      <c r="AO213" s="91">
        <v>0</v>
      </c>
      <c r="AP213" s="91">
        <v>0</v>
      </c>
      <c r="AQ213" s="91">
        <v>0</v>
      </c>
      <c r="AR213" s="91">
        <v>0</v>
      </c>
      <c r="AS213" s="91">
        <v>1</v>
      </c>
      <c r="AT213" s="91">
        <v>1</v>
      </c>
      <c r="AU213" s="91">
        <v>0</v>
      </c>
      <c r="AV213" s="91">
        <v>1</v>
      </c>
      <c r="AW213" s="91">
        <v>1</v>
      </c>
      <c r="AX213" s="91">
        <v>1</v>
      </c>
      <c r="AY213" s="91">
        <v>0</v>
      </c>
      <c r="AZ213" s="92">
        <v>0</v>
      </c>
      <c r="BA213" s="91">
        <v>0</v>
      </c>
      <c r="BB213" s="91">
        <v>0</v>
      </c>
      <c r="BC213" s="91">
        <v>3</v>
      </c>
      <c r="BD213" s="91">
        <v>0</v>
      </c>
      <c r="BE213" s="91">
        <v>0</v>
      </c>
      <c r="BF213" s="91">
        <v>2</v>
      </c>
      <c r="BG213" s="91">
        <v>0</v>
      </c>
      <c r="BH213" s="91">
        <v>0</v>
      </c>
      <c r="BI213" s="91">
        <v>0</v>
      </c>
      <c r="BJ213" s="91">
        <v>0</v>
      </c>
      <c r="BK213" s="91">
        <v>2</v>
      </c>
      <c r="BL213" s="174">
        <f>+BL214</f>
        <v>7</v>
      </c>
      <c r="BM213" s="91">
        <v>0</v>
      </c>
      <c r="BN213" s="91">
        <v>0</v>
      </c>
      <c r="BO213" s="91">
        <v>0</v>
      </c>
      <c r="BP213" s="91">
        <v>0</v>
      </c>
      <c r="BQ213" s="91">
        <v>1</v>
      </c>
      <c r="BR213" s="91">
        <v>0</v>
      </c>
      <c r="BS213" s="91">
        <v>0</v>
      </c>
      <c r="BT213" s="91">
        <v>0</v>
      </c>
      <c r="BU213" s="91">
        <v>0</v>
      </c>
      <c r="BV213" s="91">
        <v>0</v>
      </c>
      <c r="BW213" s="91">
        <v>0</v>
      </c>
      <c r="BX213" s="91">
        <v>0</v>
      </c>
      <c r="BY213" s="178">
        <f t="shared" si="50"/>
        <v>1</v>
      </c>
      <c r="BZ213" s="92">
        <f>+BZ214</f>
        <v>0</v>
      </c>
      <c r="CA213" s="91">
        <f>+CA214</f>
        <v>0</v>
      </c>
      <c r="CB213" s="91">
        <f t="shared" ref="CB213:CH213" si="57">+CB214</f>
        <v>0</v>
      </c>
      <c r="CC213" s="91">
        <f t="shared" si="57"/>
        <v>1</v>
      </c>
      <c r="CD213" s="91">
        <f t="shared" si="57"/>
        <v>0</v>
      </c>
      <c r="CE213" s="91">
        <f t="shared" si="57"/>
        <v>0</v>
      </c>
      <c r="CF213" s="91">
        <f t="shared" si="57"/>
        <v>1</v>
      </c>
      <c r="CG213" s="91">
        <f t="shared" si="57"/>
        <v>0</v>
      </c>
      <c r="CH213" s="91">
        <f t="shared" si="57"/>
        <v>0</v>
      </c>
      <c r="CI213" s="91">
        <f t="shared" ref="CI213:CZ213" si="58">+CI214</f>
        <v>0</v>
      </c>
      <c r="CJ213" s="91">
        <f t="shared" si="58"/>
        <v>0</v>
      </c>
      <c r="CK213" s="91">
        <f t="shared" si="58"/>
        <v>0</v>
      </c>
      <c r="CL213" s="178">
        <f>SUM(BZ213:CK213)</f>
        <v>2</v>
      </c>
      <c r="CM213" s="91">
        <f t="shared" si="58"/>
        <v>1</v>
      </c>
      <c r="CN213" s="91">
        <f t="shared" si="58"/>
        <v>0</v>
      </c>
      <c r="CO213" s="91">
        <f t="shared" si="58"/>
        <v>0</v>
      </c>
      <c r="CP213" s="91">
        <f t="shared" si="58"/>
        <v>0</v>
      </c>
      <c r="CQ213" s="91">
        <f t="shared" si="58"/>
        <v>0</v>
      </c>
      <c r="CR213" s="91">
        <f t="shared" si="58"/>
        <v>2</v>
      </c>
      <c r="CS213" s="91">
        <f t="shared" si="58"/>
        <v>0</v>
      </c>
      <c r="CT213" s="91">
        <f t="shared" si="58"/>
        <v>0</v>
      </c>
      <c r="CU213" s="91">
        <f t="shared" si="58"/>
        <v>1</v>
      </c>
      <c r="CV213" s="91">
        <f t="shared" si="58"/>
        <v>0</v>
      </c>
      <c r="CW213" s="91">
        <f t="shared" si="58"/>
        <v>1</v>
      </c>
      <c r="CX213" s="91">
        <f t="shared" si="58"/>
        <v>1</v>
      </c>
      <c r="CY213" s="264">
        <f t="shared" si="47"/>
        <v>6</v>
      </c>
      <c r="CZ213" s="91">
        <f t="shared" si="58"/>
        <v>0</v>
      </c>
      <c r="DA213" s="91">
        <f t="shared" ref="DA213:EA213" si="59">+DA214</f>
        <v>0</v>
      </c>
      <c r="DB213" s="91">
        <f t="shared" si="59"/>
        <v>0</v>
      </c>
      <c r="DC213" s="91">
        <f t="shared" si="59"/>
        <v>0</v>
      </c>
      <c r="DD213" s="91">
        <f t="shared" si="59"/>
        <v>2</v>
      </c>
      <c r="DE213" s="91">
        <f t="shared" si="59"/>
        <v>0</v>
      </c>
      <c r="DF213" s="91">
        <f t="shared" si="59"/>
        <v>0</v>
      </c>
      <c r="DG213" s="91">
        <f t="shared" si="59"/>
        <v>0</v>
      </c>
      <c r="DH213" s="91">
        <f t="shared" si="59"/>
        <v>1</v>
      </c>
      <c r="DI213" s="91">
        <f t="shared" si="59"/>
        <v>0</v>
      </c>
      <c r="DJ213" s="91">
        <f t="shared" si="59"/>
        <v>0</v>
      </c>
      <c r="DK213" s="91">
        <f t="shared" si="59"/>
        <v>0</v>
      </c>
      <c r="DL213" s="264">
        <f t="shared" si="54"/>
        <v>3</v>
      </c>
      <c r="DM213" s="91">
        <f t="shared" si="59"/>
        <v>0</v>
      </c>
      <c r="DN213" s="91">
        <f t="shared" si="59"/>
        <v>1</v>
      </c>
      <c r="DO213" s="91">
        <f t="shared" si="59"/>
        <v>1</v>
      </c>
      <c r="DP213" s="91">
        <f t="shared" si="59"/>
        <v>3</v>
      </c>
      <c r="DQ213" s="91">
        <f t="shared" si="59"/>
        <v>2</v>
      </c>
      <c r="DR213" s="91">
        <f t="shared" si="59"/>
        <v>4</v>
      </c>
      <c r="DS213" s="91">
        <f t="shared" si="59"/>
        <v>0</v>
      </c>
      <c r="DT213" s="91">
        <f t="shared" si="59"/>
        <v>0</v>
      </c>
      <c r="DU213" s="91">
        <f t="shared" si="59"/>
        <v>1</v>
      </c>
      <c r="DV213" s="91">
        <f t="shared" si="59"/>
        <v>0</v>
      </c>
      <c r="DW213" s="91">
        <f t="shared" si="59"/>
        <v>2</v>
      </c>
      <c r="DX213" s="91">
        <f t="shared" si="59"/>
        <v>2</v>
      </c>
      <c r="DY213" s="92">
        <f t="shared" si="59"/>
        <v>1</v>
      </c>
      <c r="DZ213" s="91">
        <f t="shared" si="59"/>
        <v>1</v>
      </c>
      <c r="EA213" s="91">
        <f t="shared" si="59"/>
        <v>0</v>
      </c>
      <c r="EB213" s="113"/>
      <c r="EC213" s="113"/>
      <c r="ED213" s="113"/>
      <c r="EE213" s="113"/>
      <c r="EF213" s="113"/>
      <c r="EG213" s="113"/>
      <c r="EH213" s="113"/>
      <c r="EI213" s="113"/>
      <c r="EJ213" s="113"/>
      <c r="EK213" s="113"/>
      <c r="EL213" s="113"/>
      <c r="EM213" s="113"/>
      <c r="EN213" s="113"/>
      <c r="EO213" s="113"/>
      <c r="EP213" s="113"/>
      <c r="EQ213" s="113"/>
      <c r="ER213" s="113"/>
      <c r="ES213" s="113"/>
      <c r="ET213" s="113"/>
      <c r="EU213" s="113"/>
      <c r="EV213" s="113"/>
    </row>
    <row r="214" spans="1:152" ht="20.100000000000001" customHeight="1" thickBot="1" x14ac:dyDescent="0.3">
      <c r="A214" s="269"/>
      <c r="B214" s="70" t="s">
        <v>15</v>
      </c>
      <c r="C214" s="132" t="s">
        <v>16</v>
      </c>
      <c r="D214" s="94">
        <v>28</v>
      </c>
      <c r="E214" s="95">
        <v>18</v>
      </c>
      <c r="F214" s="95">
        <v>22</v>
      </c>
      <c r="G214" s="95">
        <v>14</v>
      </c>
      <c r="H214" s="95">
        <v>27</v>
      </c>
      <c r="I214" s="95">
        <v>13</v>
      </c>
      <c r="J214" s="95">
        <v>9</v>
      </c>
      <c r="K214" s="95">
        <v>7</v>
      </c>
      <c r="L214" s="95">
        <v>6</v>
      </c>
      <c r="M214" s="95">
        <v>1</v>
      </c>
      <c r="N214" s="95">
        <v>8</v>
      </c>
      <c r="O214" s="95">
        <v>16</v>
      </c>
      <c r="P214" s="96">
        <v>3</v>
      </c>
      <c r="Q214" s="96">
        <v>6</v>
      </c>
      <c r="R214" s="96">
        <v>20</v>
      </c>
      <c r="S214" s="96">
        <v>30</v>
      </c>
      <c r="T214" s="96">
        <v>19</v>
      </c>
      <c r="U214" s="96">
        <v>4</v>
      </c>
      <c r="V214" s="96">
        <v>5</v>
      </c>
      <c r="W214" s="96">
        <v>0</v>
      </c>
      <c r="X214" s="96">
        <v>3</v>
      </c>
      <c r="Y214" s="96">
        <v>3</v>
      </c>
      <c r="Z214" s="96">
        <v>6</v>
      </c>
      <c r="AA214" s="96">
        <v>4</v>
      </c>
      <c r="AB214" s="98">
        <v>5</v>
      </c>
      <c r="AC214" s="98">
        <v>7</v>
      </c>
      <c r="AD214" s="98">
        <v>3</v>
      </c>
      <c r="AE214" s="98">
        <v>5</v>
      </c>
      <c r="AF214" s="98">
        <v>11</v>
      </c>
      <c r="AG214" s="98">
        <v>1</v>
      </c>
      <c r="AH214" s="98">
        <v>5</v>
      </c>
      <c r="AI214" s="98">
        <v>1</v>
      </c>
      <c r="AJ214" s="98">
        <v>0</v>
      </c>
      <c r="AK214" s="98">
        <v>0</v>
      </c>
      <c r="AL214" s="98">
        <v>1</v>
      </c>
      <c r="AM214" s="98">
        <v>1</v>
      </c>
      <c r="AN214" s="120">
        <v>0</v>
      </c>
      <c r="AO214" s="121">
        <v>0</v>
      </c>
      <c r="AP214" s="121">
        <v>0</v>
      </c>
      <c r="AQ214" s="121">
        <v>0</v>
      </c>
      <c r="AR214" s="121">
        <v>0</v>
      </c>
      <c r="AS214" s="121">
        <v>1</v>
      </c>
      <c r="AT214" s="121">
        <v>1</v>
      </c>
      <c r="AU214" s="121">
        <v>0</v>
      </c>
      <c r="AV214" s="121">
        <v>1</v>
      </c>
      <c r="AW214" s="121">
        <v>1</v>
      </c>
      <c r="AX214" s="121">
        <v>1</v>
      </c>
      <c r="AY214" s="121">
        <v>0</v>
      </c>
      <c r="AZ214" s="48">
        <v>0</v>
      </c>
      <c r="BA214" s="121">
        <v>0</v>
      </c>
      <c r="BB214" s="121">
        <v>0</v>
      </c>
      <c r="BC214" s="121">
        <v>3</v>
      </c>
      <c r="BD214" s="121">
        <v>0</v>
      </c>
      <c r="BE214" s="121">
        <v>0</v>
      </c>
      <c r="BF214" s="121">
        <v>2</v>
      </c>
      <c r="BG214" s="121">
        <v>0</v>
      </c>
      <c r="BH214" s="121">
        <v>0</v>
      </c>
      <c r="BI214" s="121">
        <v>0</v>
      </c>
      <c r="BJ214" s="121">
        <v>0</v>
      </c>
      <c r="BK214" s="121">
        <v>2</v>
      </c>
      <c r="BL214" s="174">
        <f t="shared" ref="BL214" si="60">SUM(AZ214:BK214)</f>
        <v>7</v>
      </c>
      <c r="BM214" s="121">
        <v>0</v>
      </c>
      <c r="BN214" s="121">
        <v>0</v>
      </c>
      <c r="BO214" s="121">
        <v>0</v>
      </c>
      <c r="BP214" s="121">
        <v>0</v>
      </c>
      <c r="BQ214" s="121">
        <v>1</v>
      </c>
      <c r="BR214" s="121">
        <v>0</v>
      </c>
      <c r="BS214" s="121">
        <v>0</v>
      </c>
      <c r="BT214" s="121">
        <v>0</v>
      </c>
      <c r="BU214" s="121">
        <v>0</v>
      </c>
      <c r="BV214" s="121">
        <v>0</v>
      </c>
      <c r="BW214" s="121">
        <v>0</v>
      </c>
      <c r="BX214" s="121">
        <v>0</v>
      </c>
      <c r="BY214" s="265">
        <f>SUM(BM214:BX214)</f>
        <v>1</v>
      </c>
      <c r="BZ214" s="120">
        <v>0</v>
      </c>
      <c r="CA214" s="121">
        <v>0</v>
      </c>
      <c r="CB214" s="121">
        <v>0</v>
      </c>
      <c r="CC214" s="121">
        <v>1</v>
      </c>
      <c r="CD214" s="121">
        <v>0</v>
      </c>
      <c r="CE214" s="49">
        <v>0</v>
      </c>
      <c r="CF214" s="49">
        <v>1</v>
      </c>
      <c r="CG214" s="49">
        <v>0</v>
      </c>
      <c r="CH214" s="49">
        <v>0</v>
      </c>
      <c r="CI214" s="49">
        <v>0</v>
      </c>
      <c r="CJ214" s="49">
        <v>0</v>
      </c>
      <c r="CK214" s="49">
        <v>0</v>
      </c>
      <c r="CL214" s="174">
        <f>SUM(BZ214:CK214)</f>
        <v>2</v>
      </c>
      <c r="CM214" s="49">
        <v>1</v>
      </c>
      <c r="CN214" s="49">
        <v>0</v>
      </c>
      <c r="CO214" s="49">
        <v>0</v>
      </c>
      <c r="CP214" s="49">
        <v>0</v>
      </c>
      <c r="CQ214" s="49">
        <v>0</v>
      </c>
      <c r="CR214" s="49">
        <v>2</v>
      </c>
      <c r="CS214" s="49">
        <v>0</v>
      </c>
      <c r="CT214" s="49">
        <v>0</v>
      </c>
      <c r="CU214" s="49">
        <v>1</v>
      </c>
      <c r="CV214" s="49">
        <v>0</v>
      </c>
      <c r="CW214" s="49">
        <v>1</v>
      </c>
      <c r="CX214" s="49">
        <v>1</v>
      </c>
      <c r="CY214" s="265">
        <f t="shared" si="47"/>
        <v>6</v>
      </c>
      <c r="CZ214" s="49">
        <v>0</v>
      </c>
      <c r="DA214" s="121">
        <v>0</v>
      </c>
      <c r="DB214" s="121">
        <v>0</v>
      </c>
      <c r="DC214" s="121">
        <v>0</v>
      </c>
      <c r="DD214" s="121">
        <v>2</v>
      </c>
      <c r="DE214" s="121">
        <v>0</v>
      </c>
      <c r="DF214" s="121">
        <v>0</v>
      </c>
      <c r="DG214" s="121">
        <v>0</v>
      </c>
      <c r="DH214" s="121">
        <v>1</v>
      </c>
      <c r="DI214" s="121">
        <v>0</v>
      </c>
      <c r="DJ214" s="121">
        <v>0</v>
      </c>
      <c r="DK214" s="121">
        <v>0</v>
      </c>
      <c r="DL214" s="265">
        <f t="shared" ref="DL214" si="61">SUM(CZ214:DK214)</f>
        <v>3</v>
      </c>
      <c r="DM214" s="121">
        <v>0</v>
      </c>
      <c r="DN214" s="121">
        <v>1</v>
      </c>
      <c r="DO214" s="121">
        <v>1</v>
      </c>
      <c r="DP214" s="121">
        <v>3</v>
      </c>
      <c r="DQ214" s="121">
        <v>2</v>
      </c>
      <c r="DR214" s="121">
        <v>4</v>
      </c>
      <c r="DS214" s="121">
        <v>0</v>
      </c>
      <c r="DT214" s="121">
        <v>0</v>
      </c>
      <c r="DU214" s="121">
        <v>1</v>
      </c>
      <c r="DV214" s="121">
        <v>0</v>
      </c>
      <c r="DW214" s="121">
        <v>2</v>
      </c>
      <c r="DX214" s="121">
        <v>2</v>
      </c>
      <c r="DY214" s="120">
        <v>1</v>
      </c>
      <c r="DZ214" s="121">
        <v>1</v>
      </c>
      <c r="EA214" s="121"/>
      <c r="EC214" s="113" t="s">
        <v>265</v>
      </c>
      <c r="EE214" s="113"/>
      <c r="EF214" s="113"/>
      <c r="EG214" s="113"/>
      <c r="EH214" s="113"/>
      <c r="EI214" s="113"/>
      <c r="EJ214" s="113"/>
      <c r="EK214" s="113"/>
      <c r="EL214" s="113"/>
      <c r="EM214" s="113"/>
      <c r="EN214" s="113"/>
      <c r="EO214" s="113"/>
      <c r="EP214" s="113"/>
      <c r="EQ214" s="113"/>
      <c r="ER214" s="113"/>
      <c r="ES214" s="113"/>
      <c r="ET214" s="113"/>
      <c r="EU214" s="113"/>
      <c r="EV214" s="113"/>
    </row>
    <row r="215" spans="1:152" ht="20.100000000000001" customHeight="1" x14ac:dyDescent="0.25">
      <c r="B215" s="106"/>
      <c r="C215" s="107"/>
      <c r="D215" s="99"/>
      <c r="E215" s="99"/>
      <c r="F215" s="99"/>
      <c r="G215" s="99"/>
      <c r="H215" s="99"/>
      <c r="I215" s="99"/>
      <c r="J215" s="99"/>
      <c r="K215" s="99"/>
      <c r="L215" s="99"/>
      <c r="M215" s="99"/>
      <c r="N215" s="99"/>
      <c r="O215" s="99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  <c r="AA215" s="108"/>
      <c r="AB215" s="101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/>
      <c r="BA215" s="130"/>
      <c r="BB215" s="130"/>
      <c r="BC215" s="99"/>
      <c r="BD215" s="99"/>
      <c r="BE215" s="99"/>
      <c r="BF215" s="99"/>
      <c r="BG215" s="99"/>
      <c r="BH215" s="99"/>
      <c r="BI215" s="99"/>
      <c r="BJ215" s="99"/>
      <c r="BK215" s="99"/>
      <c r="BL215" s="99"/>
      <c r="BM215" s="99"/>
      <c r="BN215" s="99"/>
      <c r="BO215" s="99"/>
      <c r="BP215" s="99"/>
      <c r="BQ215" s="99"/>
      <c r="BR215" s="99"/>
      <c r="BS215" s="99"/>
      <c r="BT215" s="99"/>
      <c r="BU215" s="99"/>
      <c r="BV215" s="99"/>
      <c r="BW215" s="99"/>
      <c r="BX215" s="99"/>
      <c r="BY215" s="99"/>
      <c r="BZ215" s="99"/>
      <c r="CA215" s="99"/>
      <c r="CB215" s="99"/>
      <c r="CC215" s="99"/>
      <c r="CD215" s="99"/>
      <c r="CE215" s="99"/>
      <c r="CF215" s="99"/>
      <c r="CG215" s="99"/>
      <c r="CH215" s="99"/>
      <c r="CI215" s="99"/>
      <c r="CJ215" s="99"/>
      <c r="CK215" s="99"/>
      <c r="CL215" s="99"/>
      <c r="CM215" s="99"/>
      <c r="CN215" s="99"/>
      <c r="CO215" s="99"/>
      <c r="CP215" s="99"/>
      <c r="CQ215" s="99"/>
      <c r="CR215" s="99"/>
      <c r="CS215" s="99"/>
      <c r="CT215" s="99"/>
      <c r="CU215" s="99"/>
      <c r="CV215" s="99"/>
      <c r="CW215" s="99"/>
      <c r="CX215" s="99"/>
      <c r="CY215" s="99"/>
      <c r="CZ215" s="99"/>
      <c r="DA215" s="99"/>
      <c r="DB215" s="99"/>
      <c r="DC215" s="99"/>
      <c r="DD215" s="99"/>
      <c r="DE215" s="99"/>
      <c r="DF215" s="99"/>
      <c r="DG215" s="99"/>
      <c r="DH215" s="99"/>
      <c r="DI215" s="99"/>
      <c r="DJ215" s="99"/>
    </row>
    <row r="216" spans="1:152" ht="20.100000000000001" customHeight="1" x14ac:dyDescent="0.25">
      <c r="B216" s="106"/>
      <c r="C216" s="107"/>
      <c r="D216" s="453"/>
      <c r="E216" s="99"/>
      <c r="F216" s="99"/>
      <c r="G216" s="99"/>
      <c r="H216" s="99"/>
      <c r="I216" s="99"/>
      <c r="J216" s="99"/>
      <c r="K216" s="99"/>
      <c r="L216" s="99"/>
      <c r="M216" s="99"/>
      <c r="N216" s="99"/>
      <c r="O216" s="99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  <c r="Z216" s="108"/>
      <c r="AA216" s="108"/>
      <c r="AB216" s="101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R216" s="99"/>
      <c r="AS216" s="99"/>
      <c r="AT216" s="99"/>
      <c r="AU216" s="99"/>
      <c r="AV216" s="99"/>
      <c r="AW216" s="99"/>
      <c r="AX216" s="99"/>
      <c r="AY216" s="99"/>
      <c r="AZ216" s="99"/>
      <c r="BA216" s="99"/>
      <c r="BB216" s="99"/>
      <c r="BC216" s="99"/>
      <c r="BD216" s="99"/>
      <c r="BE216" s="99"/>
      <c r="BF216" s="99"/>
      <c r="BG216" s="99"/>
      <c r="BH216" s="99"/>
      <c r="BI216" s="99"/>
      <c r="BJ216" s="99"/>
      <c r="BK216" s="99"/>
      <c r="BL216" s="99"/>
      <c r="BM216" s="99"/>
      <c r="BN216" s="99"/>
      <c r="BO216" s="99"/>
      <c r="BP216" s="99"/>
      <c r="BQ216" s="99"/>
      <c r="BR216" s="99"/>
      <c r="BS216" s="99"/>
      <c r="BT216" s="99"/>
      <c r="BU216" s="99"/>
      <c r="BV216" s="99"/>
      <c r="BW216" s="99"/>
      <c r="BX216" s="99"/>
      <c r="BY216" s="99"/>
      <c r="BZ216" s="473">
        <v>2015</v>
      </c>
      <c r="CA216" s="474"/>
      <c r="CB216" s="474"/>
      <c r="CC216" s="474"/>
      <c r="CD216" s="474"/>
      <c r="CE216" s="474"/>
      <c r="CF216" s="474"/>
      <c r="CG216" s="474"/>
      <c r="CH216" s="474"/>
      <c r="CI216" s="474"/>
      <c r="CJ216" s="474"/>
      <c r="CK216" s="475"/>
      <c r="CL216" s="99"/>
      <c r="CM216" s="473">
        <v>2016</v>
      </c>
      <c r="CN216" s="474"/>
      <c r="CO216" s="474"/>
      <c r="CP216" s="474"/>
      <c r="CQ216" s="474"/>
      <c r="CR216" s="474"/>
      <c r="CS216" s="474"/>
      <c r="CT216" s="474"/>
      <c r="CU216" s="474"/>
      <c r="CV216" s="474"/>
      <c r="CW216" s="474"/>
      <c r="CX216" s="475"/>
      <c r="CY216" s="99"/>
      <c r="CZ216" s="473">
        <v>2017</v>
      </c>
      <c r="DA216" s="474"/>
      <c r="DB216" s="474"/>
      <c r="DC216" s="474"/>
      <c r="DD216" s="474"/>
      <c r="DE216" s="474"/>
      <c r="DF216" s="474"/>
      <c r="DG216" s="474"/>
      <c r="DH216" s="474"/>
      <c r="DI216" s="474"/>
      <c r="DJ216" s="474"/>
      <c r="DK216" s="475"/>
      <c r="DL216" s="374"/>
      <c r="DM216" s="408">
        <v>2018</v>
      </c>
      <c r="DN216" s="409"/>
      <c r="DO216" s="419"/>
      <c r="DP216" s="426"/>
      <c r="DQ216" s="102"/>
      <c r="DR216" s="102"/>
      <c r="DS216" s="102"/>
      <c r="DT216" s="102"/>
      <c r="DU216" s="102"/>
      <c r="DV216" s="102"/>
      <c r="DW216" s="102"/>
      <c r="DX216" s="102"/>
      <c r="DY216" s="457">
        <v>2019</v>
      </c>
      <c r="DZ216" s="458"/>
      <c r="EA216" s="102"/>
    </row>
    <row r="217" spans="1:152" ht="20.100000000000001" customHeight="1" x14ac:dyDescent="0.25">
      <c r="B217" s="312" t="s">
        <v>254</v>
      </c>
      <c r="C217" s="313"/>
      <c r="D217" s="320">
        <f>SUM(D218:D229)</f>
        <v>10489.400981923649</v>
      </c>
      <c r="E217" s="320">
        <f t="shared" ref="E217:BN217" si="62">SUM(E218:E229)</f>
        <v>9884.2065953831971</v>
      </c>
      <c r="F217" s="320">
        <f t="shared" si="62"/>
        <v>9002.2676931582901</v>
      </c>
      <c r="G217" s="320">
        <f t="shared" si="62"/>
        <v>10012.423314606523</v>
      </c>
      <c r="H217" s="320">
        <f t="shared" si="62"/>
        <v>10704.825337502733</v>
      </c>
      <c r="I217" s="320">
        <f t="shared" si="62"/>
        <v>8783.5303610610044</v>
      </c>
      <c r="J217" s="320">
        <f t="shared" si="62"/>
        <v>9752.8132191049008</v>
      </c>
      <c r="K217" s="320">
        <f t="shared" si="62"/>
        <v>7817.0937406161756</v>
      </c>
      <c r="L217" s="320">
        <f t="shared" si="62"/>
        <v>9808.8779297995934</v>
      </c>
      <c r="M217" s="320">
        <f t="shared" si="62"/>
        <v>11022.921073199999</v>
      </c>
      <c r="N217" s="320">
        <f t="shared" si="62"/>
        <v>10897.693076995591</v>
      </c>
      <c r="O217" s="320">
        <f t="shared" si="62"/>
        <v>12819.352046183201</v>
      </c>
      <c r="P217" s="320">
        <f t="shared" si="62"/>
        <v>10155.570172730797</v>
      </c>
      <c r="Q217" s="320">
        <f t="shared" si="62"/>
        <v>9596.9638566196263</v>
      </c>
      <c r="R217" s="320">
        <f t="shared" si="62"/>
        <v>11029.139471455594</v>
      </c>
      <c r="S217" s="320">
        <f t="shared" si="62"/>
        <v>13892.703128710315</v>
      </c>
      <c r="T217" s="320">
        <f t="shared" si="62"/>
        <v>10673.68036715468</v>
      </c>
      <c r="U217" s="320">
        <f t="shared" si="62"/>
        <v>11481.415483708734</v>
      </c>
      <c r="V217" s="320">
        <f t="shared" si="62"/>
        <v>11957.884012899325</v>
      </c>
      <c r="W217" s="320">
        <f t="shared" si="62"/>
        <v>12235.594021630002</v>
      </c>
      <c r="X217" s="320">
        <f t="shared" si="62"/>
        <v>11695.386442777897</v>
      </c>
      <c r="Y217" s="320">
        <f t="shared" si="62"/>
        <v>12135.06854534</v>
      </c>
      <c r="Z217" s="320">
        <f t="shared" si="62"/>
        <v>11282.415439015424</v>
      </c>
      <c r="AA217" s="320">
        <f t="shared" si="62"/>
        <v>13613.439481781232</v>
      </c>
      <c r="AB217" s="320">
        <f t="shared" si="62"/>
        <v>11888.315141823081</v>
      </c>
      <c r="AC217" s="320">
        <f t="shared" si="62"/>
        <v>11893.057977680488</v>
      </c>
      <c r="AD217" s="320">
        <f t="shared" si="62"/>
        <v>12937.568211267682</v>
      </c>
      <c r="AE217" s="320">
        <f t="shared" si="62"/>
        <v>18082.817668479209</v>
      </c>
      <c r="AF217" s="320">
        <f t="shared" si="62"/>
        <v>19914.384727197921</v>
      </c>
      <c r="AG217" s="320">
        <f t="shared" si="62"/>
        <v>15378.72149206</v>
      </c>
      <c r="AH217" s="320">
        <f t="shared" si="62"/>
        <v>20418.09819118119</v>
      </c>
      <c r="AI217" s="320">
        <f t="shared" si="62"/>
        <v>16794.382640446311</v>
      </c>
      <c r="AJ217" s="320">
        <f t="shared" si="62"/>
        <v>18717.550969290001</v>
      </c>
      <c r="AK217" s="320">
        <f t="shared" si="62"/>
        <v>16735.026845070002</v>
      </c>
      <c r="AL217" s="320">
        <f t="shared" si="62"/>
        <v>18857.44654855</v>
      </c>
      <c r="AM217" s="320">
        <f t="shared" si="62"/>
        <v>21416.98705367</v>
      </c>
      <c r="AN217" s="320">
        <f t="shared" si="62"/>
        <v>18958.77182609</v>
      </c>
      <c r="AO217" s="320">
        <f t="shared" si="62"/>
        <v>16800.773144560004</v>
      </c>
      <c r="AP217" s="320">
        <f t="shared" si="62"/>
        <v>20838.055042980006</v>
      </c>
      <c r="AQ217" s="320">
        <f t="shared" si="62"/>
        <v>18725.156051820002</v>
      </c>
      <c r="AR217" s="320">
        <f t="shared" si="62"/>
        <v>23832.623504209998</v>
      </c>
      <c r="AS217" s="320">
        <f t="shared" si="62"/>
        <v>19052.766603088996</v>
      </c>
      <c r="AT217" s="320">
        <f t="shared" si="62"/>
        <v>25143.473364429999</v>
      </c>
      <c r="AU217" s="320">
        <f t="shared" si="62"/>
        <v>22055.527646729999</v>
      </c>
      <c r="AV217" s="320">
        <f t="shared" si="62"/>
        <v>19815.39752282235</v>
      </c>
      <c r="AW217" s="320">
        <f t="shared" si="62"/>
        <v>25842.154304390002</v>
      </c>
      <c r="AX217" s="320">
        <f t="shared" si="62"/>
        <v>20172.043743519996</v>
      </c>
      <c r="AY217" s="320">
        <f t="shared" si="62"/>
        <v>20758.053517630004</v>
      </c>
      <c r="AZ217" s="320">
        <f t="shared" si="62"/>
        <v>22569.47455313</v>
      </c>
      <c r="BA217" s="320">
        <f t="shared" si="62"/>
        <v>16852.003564990002</v>
      </c>
      <c r="BB217" s="320">
        <f t="shared" si="62"/>
        <v>19497.162177869996</v>
      </c>
      <c r="BC217" s="320">
        <f t="shared" si="62"/>
        <v>26318.106093936054</v>
      </c>
      <c r="BD217" s="320">
        <f t="shared" si="62"/>
        <v>25625.883181529993</v>
      </c>
      <c r="BE217" s="320">
        <f t="shared" si="62"/>
        <v>22708.100444389995</v>
      </c>
      <c r="BF217" s="320">
        <f t="shared" si="62"/>
        <v>28808.972597866959</v>
      </c>
      <c r="BG217" s="320">
        <f t="shared" si="62"/>
        <v>23593.92287409</v>
      </c>
      <c r="BH217" s="320">
        <f t="shared" si="62"/>
        <v>21155.50869653</v>
      </c>
      <c r="BI217" s="320">
        <f t="shared" si="62"/>
        <v>24620.966990809997</v>
      </c>
      <c r="BJ217" s="320">
        <f t="shared" si="62"/>
        <v>25088.224488200001</v>
      </c>
      <c r="BK217" s="320">
        <f t="shared" si="62"/>
        <v>29591.255408953308</v>
      </c>
      <c r="BL217" s="320">
        <f t="shared" si="62"/>
        <v>286429.58107229631</v>
      </c>
      <c r="BM217" s="320">
        <f t="shared" si="62"/>
        <v>29836.206469519995</v>
      </c>
      <c r="BN217" s="320">
        <f t="shared" si="62"/>
        <v>22754.560910240005</v>
      </c>
      <c r="BO217" s="320">
        <f t="shared" ref="BO217:DY217" si="63">SUM(BO218:BO229)</f>
        <v>25512.004759249994</v>
      </c>
      <c r="BP217" s="320">
        <f t="shared" si="63"/>
        <v>29739.672036779994</v>
      </c>
      <c r="BQ217" s="320">
        <f t="shared" si="63"/>
        <v>28270.315029979996</v>
      </c>
      <c r="BR217" s="320">
        <f t="shared" si="63"/>
        <v>25324.099079269999</v>
      </c>
      <c r="BS217" s="320">
        <f t="shared" si="63"/>
        <v>35685.095120509992</v>
      </c>
      <c r="BT217" s="320">
        <f t="shared" si="63"/>
        <v>25187.569984979993</v>
      </c>
      <c r="BU217" s="320">
        <f t="shared" si="63"/>
        <v>27305.427671719997</v>
      </c>
      <c r="BV217" s="320">
        <f t="shared" si="63"/>
        <v>31399.784530930003</v>
      </c>
      <c r="BW217" s="320">
        <f t="shared" si="63"/>
        <v>25701.048814740003</v>
      </c>
      <c r="BX217" s="320">
        <f t="shared" si="63"/>
        <v>37518.933714500003</v>
      </c>
      <c r="BY217" s="320">
        <f t="shared" si="63"/>
        <v>344234.71812242002</v>
      </c>
      <c r="BZ217" s="320">
        <f t="shared" si="63"/>
        <v>30617.404330270001</v>
      </c>
      <c r="CA217" s="320">
        <f t="shared" si="63"/>
        <v>26830.027244069996</v>
      </c>
      <c r="CB217" s="320">
        <f t="shared" si="63"/>
        <v>30356.934542539999</v>
      </c>
      <c r="CC217" s="320">
        <f t="shared" si="63"/>
        <v>37616.784921559993</v>
      </c>
      <c r="CD217" s="320">
        <f t="shared" si="63"/>
        <v>31796.37663178</v>
      </c>
      <c r="CE217" s="320">
        <f t="shared" si="63"/>
        <v>32930.025945349989</v>
      </c>
      <c r="CF217" s="320">
        <f t="shared" si="63"/>
        <v>41498.098574510012</v>
      </c>
      <c r="CG217" s="320">
        <f t="shared" si="63"/>
        <v>29914.696311260002</v>
      </c>
      <c r="CH217" s="320">
        <f t="shared" si="63"/>
        <v>29100.714963009999</v>
      </c>
      <c r="CI217" s="320">
        <f t="shared" si="63"/>
        <v>34997.75505722002</v>
      </c>
      <c r="CJ217" s="320">
        <f t="shared" si="63"/>
        <v>31221.210259709995</v>
      </c>
      <c r="CK217" s="320">
        <f t="shared" si="63"/>
        <v>39133.671692629985</v>
      </c>
      <c r="CL217" s="320">
        <f t="shared" si="63"/>
        <v>396013.70047390996</v>
      </c>
      <c r="CM217" s="320">
        <f t="shared" si="63"/>
        <v>33382.208274490004</v>
      </c>
      <c r="CN217" s="320">
        <f t="shared" si="63"/>
        <v>31612.028763470014</v>
      </c>
      <c r="CO217" s="320">
        <f t="shared" si="63"/>
        <v>35257.595498250004</v>
      </c>
      <c r="CP217" s="320">
        <f t="shared" si="63"/>
        <v>37336.408437279992</v>
      </c>
      <c r="CQ217" s="320">
        <f t="shared" si="63"/>
        <v>39490.362884839997</v>
      </c>
      <c r="CR217" s="320">
        <f t="shared" si="63"/>
        <v>40167.009622420002</v>
      </c>
      <c r="CS217" s="320">
        <f t="shared" si="63"/>
        <v>35053.554186449997</v>
      </c>
      <c r="CT217" s="320">
        <f t="shared" si="63"/>
        <v>45461.497210780013</v>
      </c>
      <c r="CU217" s="320">
        <f t="shared" si="63"/>
        <v>44665.718884230009</v>
      </c>
      <c r="CV217" s="320">
        <f t="shared" si="63"/>
        <v>47710.957792580011</v>
      </c>
      <c r="CW217" s="320">
        <f t="shared" si="63"/>
        <v>41351.042299479981</v>
      </c>
      <c r="CX217" s="320">
        <f t="shared" si="63"/>
        <v>52110.480230520014</v>
      </c>
      <c r="CY217" s="320">
        <f t="shared" si="63"/>
        <v>483598.86408479011</v>
      </c>
      <c r="CZ217" s="320">
        <f t="shared" si="63"/>
        <v>39769.232339600007</v>
      </c>
      <c r="DA217" s="320">
        <f t="shared" si="63"/>
        <v>33183.443311399991</v>
      </c>
      <c r="DB217" s="320">
        <f t="shared" si="63"/>
        <v>41830.432626220005</v>
      </c>
      <c r="DC217" s="320">
        <f t="shared" si="63"/>
        <v>46057.940197010015</v>
      </c>
      <c r="DD217" s="320">
        <f t="shared" si="63"/>
        <v>45110.137033479994</v>
      </c>
      <c r="DE217" s="320">
        <f t="shared" si="63"/>
        <v>37088.375350030008</v>
      </c>
      <c r="DF217" s="320">
        <f t="shared" si="63"/>
        <v>39969.438209749998</v>
      </c>
      <c r="DG217" s="320">
        <f t="shared" si="63"/>
        <v>36133.185573089999</v>
      </c>
      <c r="DH217" s="320">
        <f t="shared" si="63"/>
        <v>38044.258015085157</v>
      </c>
      <c r="DI217" s="320">
        <f t="shared" si="63"/>
        <v>42854.761817389997</v>
      </c>
      <c r="DJ217" s="320">
        <f t="shared" si="63"/>
        <v>42706.258067270006</v>
      </c>
      <c r="DK217" s="320">
        <f t="shared" si="63"/>
        <v>47509.915469480009</v>
      </c>
      <c r="DL217" s="320">
        <f t="shared" si="63"/>
        <v>490257.37800980516</v>
      </c>
      <c r="DM217" s="320">
        <f t="shared" si="63"/>
        <v>43574.96740406</v>
      </c>
      <c r="DN217" s="320">
        <f t="shared" si="63"/>
        <v>34610.418829209986</v>
      </c>
      <c r="DO217" s="320">
        <f t="shared" si="63"/>
        <v>47626.631727649976</v>
      </c>
      <c r="DP217" s="320">
        <f t="shared" si="63"/>
        <v>58997.22401445001</v>
      </c>
      <c r="DQ217" s="320">
        <f t="shared" si="63"/>
        <v>49519.982392069956</v>
      </c>
      <c r="DR217" s="320">
        <f t="shared" si="63"/>
        <v>45925.21500519001</v>
      </c>
      <c r="DS217" s="320">
        <f t="shared" si="63"/>
        <v>50864.210961499994</v>
      </c>
      <c r="DT217" s="320">
        <f t="shared" si="63"/>
        <v>46428.063554109976</v>
      </c>
      <c r="DU217" s="320">
        <f t="shared" si="63"/>
        <v>42894.351232304209</v>
      </c>
      <c r="DV217" s="320">
        <f t="shared" si="63"/>
        <v>56392.395722869929</v>
      </c>
      <c r="DW217" s="320">
        <f t="shared" si="63"/>
        <v>46498.967275640003</v>
      </c>
      <c r="DX217" s="320">
        <f t="shared" si="63"/>
        <v>46992.394683349943</v>
      </c>
      <c r="DY217" s="320">
        <f t="shared" si="63"/>
        <v>48553.276908349988</v>
      </c>
      <c r="DZ217" s="320">
        <f t="shared" ref="DZ217:EA217" si="64">SUM(DZ218:DZ229)</f>
        <v>32296.280532449993</v>
      </c>
      <c r="EA217" s="320">
        <f t="shared" si="64"/>
        <v>0</v>
      </c>
    </row>
    <row r="218" spans="1:152" ht="20.100000000000001" customHeight="1" x14ac:dyDescent="0.2">
      <c r="B218" s="179" t="s">
        <v>93</v>
      </c>
      <c r="C218" s="179"/>
      <c r="D218" s="27">
        <f t="shared" ref="D218:AI218" si="65">+D59+D60+D26</f>
        <v>0</v>
      </c>
      <c r="E218" s="27">
        <f t="shared" si="65"/>
        <v>0</v>
      </c>
      <c r="F218" s="27">
        <f t="shared" si="65"/>
        <v>0</v>
      </c>
      <c r="G218" s="27">
        <f t="shared" si="65"/>
        <v>0</v>
      </c>
      <c r="H218" s="27">
        <f t="shared" si="65"/>
        <v>1.9999999999999999E-6</v>
      </c>
      <c r="I218" s="27">
        <f t="shared" si="65"/>
        <v>0</v>
      </c>
      <c r="J218" s="27">
        <f t="shared" si="65"/>
        <v>0</v>
      </c>
      <c r="K218" s="27">
        <f t="shared" si="65"/>
        <v>0</v>
      </c>
      <c r="L218" s="27">
        <f t="shared" si="65"/>
        <v>0</v>
      </c>
      <c r="M218" s="27">
        <f t="shared" si="65"/>
        <v>0</v>
      </c>
      <c r="N218" s="27">
        <f t="shared" si="65"/>
        <v>0</v>
      </c>
      <c r="O218" s="27">
        <f t="shared" si="65"/>
        <v>0</v>
      </c>
      <c r="P218" s="27">
        <f t="shared" si="65"/>
        <v>0</v>
      </c>
      <c r="Q218" s="27">
        <f t="shared" si="65"/>
        <v>0</v>
      </c>
      <c r="R218" s="27">
        <f t="shared" si="65"/>
        <v>0</v>
      </c>
      <c r="S218" s="27">
        <f t="shared" si="65"/>
        <v>0</v>
      </c>
      <c r="T218" s="27">
        <f t="shared" si="65"/>
        <v>1.9999999999999999E-6</v>
      </c>
      <c r="U218" s="27">
        <f t="shared" si="65"/>
        <v>0</v>
      </c>
      <c r="V218" s="27">
        <f t="shared" si="65"/>
        <v>0</v>
      </c>
      <c r="W218" s="27">
        <f t="shared" si="65"/>
        <v>0</v>
      </c>
      <c r="X218" s="27">
        <f t="shared" si="65"/>
        <v>0</v>
      </c>
      <c r="Y218" s="27">
        <f t="shared" si="65"/>
        <v>0</v>
      </c>
      <c r="Z218" s="27">
        <f t="shared" si="65"/>
        <v>0</v>
      </c>
      <c r="AA218" s="27">
        <f t="shared" si="65"/>
        <v>0</v>
      </c>
      <c r="AB218" s="27">
        <f t="shared" si="65"/>
        <v>0</v>
      </c>
      <c r="AC218" s="27">
        <f t="shared" si="65"/>
        <v>0</v>
      </c>
      <c r="AD218" s="27">
        <f t="shared" si="65"/>
        <v>0</v>
      </c>
      <c r="AE218" s="27">
        <f t="shared" si="65"/>
        <v>20.81120044</v>
      </c>
      <c r="AF218" s="27">
        <f t="shared" si="65"/>
        <v>30.916219179999999</v>
      </c>
      <c r="AG218" s="27">
        <f t="shared" si="65"/>
        <v>0</v>
      </c>
      <c r="AH218" s="27">
        <f t="shared" si="65"/>
        <v>0</v>
      </c>
      <c r="AI218" s="27">
        <f t="shared" si="65"/>
        <v>0</v>
      </c>
      <c r="AJ218" s="27">
        <f t="shared" ref="AJ218:BO218" si="66">+AJ59+AJ60+AJ26</f>
        <v>0</v>
      </c>
      <c r="AK218" s="27">
        <f t="shared" si="66"/>
        <v>0</v>
      </c>
      <c r="AL218" s="27">
        <f t="shared" si="66"/>
        <v>0</v>
      </c>
      <c r="AM218" s="27">
        <f t="shared" si="66"/>
        <v>0</v>
      </c>
      <c r="AN218" s="27">
        <f t="shared" si="66"/>
        <v>0</v>
      </c>
      <c r="AO218" s="27">
        <f t="shared" si="66"/>
        <v>0</v>
      </c>
      <c r="AP218" s="27">
        <f t="shared" si="66"/>
        <v>0</v>
      </c>
      <c r="AQ218" s="27">
        <f t="shared" si="66"/>
        <v>0</v>
      </c>
      <c r="AR218" s="27">
        <f t="shared" si="66"/>
        <v>0</v>
      </c>
      <c r="AS218" s="27">
        <f t="shared" si="66"/>
        <v>0</v>
      </c>
      <c r="AT218" s="27">
        <f t="shared" si="66"/>
        <v>0</v>
      </c>
      <c r="AU218" s="27">
        <f t="shared" si="66"/>
        <v>12.558</v>
      </c>
      <c r="AV218" s="27">
        <f t="shared" si="66"/>
        <v>9.7672399999999993</v>
      </c>
      <c r="AW218" s="27">
        <f t="shared" si="66"/>
        <v>6.5339999999999998</v>
      </c>
      <c r="AX218" s="27">
        <f t="shared" si="66"/>
        <v>4.71</v>
      </c>
      <c r="AY218" s="27">
        <f t="shared" si="66"/>
        <v>14.170030000000001</v>
      </c>
      <c r="AZ218" s="27">
        <f t="shared" si="66"/>
        <v>16.757999999999999</v>
      </c>
      <c r="BA218" s="27">
        <f t="shared" si="66"/>
        <v>7.9180000000000001</v>
      </c>
      <c r="BB218" s="27">
        <f t="shared" si="66"/>
        <v>6.5055500000000004</v>
      </c>
      <c r="BC218" s="27">
        <f t="shared" si="66"/>
        <v>6.266</v>
      </c>
      <c r="BD218" s="27">
        <f t="shared" si="66"/>
        <v>5.3570500000000001</v>
      </c>
      <c r="BE218" s="27">
        <f t="shared" si="66"/>
        <v>7.516</v>
      </c>
      <c r="BF218" s="27">
        <f t="shared" si="66"/>
        <v>10.430999999999999</v>
      </c>
      <c r="BG218" s="27">
        <f t="shared" si="66"/>
        <v>6.6929999999999996</v>
      </c>
      <c r="BH218" s="27">
        <f t="shared" si="66"/>
        <v>7.2569299999999997</v>
      </c>
      <c r="BI218" s="27">
        <f t="shared" si="66"/>
        <v>4.6710000000000003</v>
      </c>
      <c r="BJ218" s="27">
        <f t="shared" si="66"/>
        <v>2.7440000000000002</v>
      </c>
      <c r="BK218" s="27">
        <f t="shared" si="66"/>
        <v>2.2109999999999999</v>
      </c>
      <c r="BL218" s="27">
        <f t="shared" si="66"/>
        <v>84.327529999999996</v>
      </c>
      <c r="BM218" s="27">
        <f t="shared" si="66"/>
        <v>3.1219999999999999</v>
      </c>
      <c r="BN218" s="27">
        <f t="shared" si="66"/>
        <v>2.5954999999999999</v>
      </c>
      <c r="BO218" s="27">
        <f t="shared" si="66"/>
        <v>1.7664500000000001</v>
      </c>
      <c r="BP218" s="27">
        <f t="shared" ref="BP218:CU218" si="67">+BP59+BP60+BP26</f>
        <v>1.19</v>
      </c>
      <c r="BQ218" s="27">
        <f t="shared" si="67"/>
        <v>0.59928000000000003</v>
      </c>
      <c r="BR218" s="27">
        <f t="shared" si="67"/>
        <v>0.375</v>
      </c>
      <c r="BS218" s="27">
        <f t="shared" si="67"/>
        <v>0.83199999999999996</v>
      </c>
      <c r="BT218" s="27">
        <f t="shared" si="67"/>
        <v>0.78200000000000003</v>
      </c>
      <c r="BU218" s="27">
        <f t="shared" si="67"/>
        <v>0.78300000000000003</v>
      </c>
      <c r="BV218" s="27">
        <f t="shared" si="67"/>
        <v>0.78400000000000003</v>
      </c>
      <c r="BW218" s="27">
        <f t="shared" si="67"/>
        <v>0.217</v>
      </c>
      <c r="BX218" s="27">
        <f t="shared" si="67"/>
        <v>0.97814508</v>
      </c>
      <c r="BY218" s="27">
        <f t="shared" si="67"/>
        <v>14.024375080000002</v>
      </c>
      <c r="BZ218" s="27">
        <f t="shared" si="67"/>
        <v>0.61185816999999998</v>
      </c>
      <c r="CA218" s="27">
        <f t="shared" si="67"/>
        <v>0.67520072000000009</v>
      </c>
      <c r="CB218" s="27">
        <f t="shared" si="67"/>
        <v>17.695329210000001</v>
      </c>
      <c r="CC218" s="27">
        <f t="shared" si="67"/>
        <v>11.53217574</v>
      </c>
      <c r="CD218" s="27">
        <f t="shared" si="67"/>
        <v>175.43816514</v>
      </c>
      <c r="CE218" s="27">
        <f t="shared" si="67"/>
        <v>40.90451848</v>
      </c>
      <c r="CF218" s="27">
        <f t="shared" si="67"/>
        <v>57.258691420000005</v>
      </c>
      <c r="CG218" s="27">
        <f t="shared" si="67"/>
        <v>140.89293021999998</v>
      </c>
      <c r="CH218" s="27">
        <f t="shared" si="67"/>
        <v>42.942336480000009</v>
      </c>
      <c r="CI218" s="27">
        <f t="shared" si="67"/>
        <v>27.861811630000002</v>
      </c>
      <c r="CJ218" s="27">
        <f t="shared" si="67"/>
        <v>12.953543699999999</v>
      </c>
      <c r="CK218" s="27">
        <f t="shared" si="67"/>
        <v>44.40563731000001</v>
      </c>
      <c r="CL218" s="27">
        <f t="shared" si="67"/>
        <v>573.17219822000015</v>
      </c>
      <c r="CM218" s="27">
        <f t="shared" si="67"/>
        <v>6.6418696699999993</v>
      </c>
      <c r="CN218" s="27">
        <f t="shared" si="67"/>
        <v>12.734528920000001</v>
      </c>
      <c r="CO218" s="27">
        <f t="shared" si="67"/>
        <v>27.1500433</v>
      </c>
      <c r="CP218" s="27">
        <f t="shared" si="67"/>
        <v>103.36543124999999</v>
      </c>
      <c r="CQ218" s="27">
        <f t="shared" si="67"/>
        <v>8.6258107099999997</v>
      </c>
      <c r="CR218" s="27">
        <f t="shared" si="67"/>
        <v>178.20969415000002</v>
      </c>
      <c r="CS218" s="27">
        <f t="shared" si="67"/>
        <v>28.652831939999995</v>
      </c>
      <c r="CT218" s="27">
        <f t="shared" si="67"/>
        <v>256.95609310999998</v>
      </c>
      <c r="CU218" s="27">
        <f t="shared" si="67"/>
        <v>58.184460129999998</v>
      </c>
      <c r="CV218" s="27">
        <f t="shared" ref="CV218:DY218" si="68">+CV59+CV60+CV26</f>
        <v>12.52306231</v>
      </c>
      <c r="CW218" s="27">
        <f t="shared" si="68"/>
        <v>33.18890124</v>
      </c>
      <c r="CX218" s="27">
        <f t="shared" si="68"/>
        <v>341.46095201999998</v>
      </c>
      <c r="CY218" s="27">
        <f t="shared" si="68"/>
        <v>1067.6936787499999</v>
      </c>
      <c r="CZ218" s="27">
        <f t="shared" si="68"/>
        <v>1.9009042599999999</v>
      </c>
      <c r="DA218" s="27">
        <f t="shared" si="68"/>
        <v>34.413266870000001</v>
      </c>
      <c r="DB218" s="27">
        <f t="shared" si="68"/>
        <v>34.623474059999999</v>
      </c>
      <c r="DC218" s="27">
        <f t="shared" si="68"/>
        <v>31.915462200000004</v>
      </c>
      <c r="DD218" s="27">
        <f t="shared" si="68"/>
        <v>255.02978411999996</v>
      </c>
      <c r="DE218" s="27">
        <f t="shared" si="68"/>
        <v>11.143929360000001</v>
      </c>
      <c r="DF218" s="27">
        <f t="shared" si="68"/>
        <v>24.827808959999995</v>
      </c>
      <c r="DG218" s="27">
        <f t="shared" si="68"/>
        <v>136.15784281000001</v>
      </c>
      <c r="DH218" s="27">
        <f t="shared" si="68"/>
        <v>12.301688179999998</v>
      </c>
      <c r="DI218" s="27">
        <f t="shared" si="68"/>
        <v>39.310418930000012</v>
      </c>
      <c r="DJ218" s="27">
        <f t="shared" si="68"/>
        <v>19.021385540000001</v>
      </c>
      <c r="DK218" s="27">
        <f t="shared" si="68"/>
        <v>64.444114330000005</v>
      </c>
      <c r="DL218" s="27">
        <f t="shared" si="68"/>
        <v>665.09007961999998</v>
      </c>
      <c r="DM218" s="27">
        <f t="shared" si="68"/>
        <v>18.405191470000005</v>
      </c>
      <c r="DN218" s="27">
        <f t="shared" si="68"/>
        <v>29.749735440000002</v>
      </c>
      <c r="DO218" s="27">
        <f t="shared" si="68"/>
        <v>12.102620349999999</v>
      </c>
      <c r="DP218" s="27">
        <f t="shared" si="68"/>
        <v>298.53286117999994</v>
      </c>
      <c r="DQ218" s="27">
        <f t="shared" si="68"/>
        <v>20.573968530000002</v>
      </c>
      <c r="DR218" s="27">
        <f t="shared" si="68"/>
        <v>615.36930618999997</v>
      </c>
      <c r="DS218" s="27">
        <f t="shared" si="68"/>
        <v>507.38250059000006</v>
      </c>
      <c r="DT218" s="27">
        <f t="shared" si="68"/>
        <v>206.13182016000005</v>
      </c>
      <c r="DU218" s="27">
        <f t="shared" si="68"/>
        <v>226.75872806000001</v>
      </c>
      <c r="DV218" s="27">
        <f t="shared" si="68"/>
        <v>116.81791427</v>
      </c>
      <c r="DW218" s="27">
        <f t="shared" si="68"/>
        <v>115.01233621999999</v>
      </c>
      <c r="DX218" s="27">
        <f t="shared" si="68"/>
        <v>71.142505900000003</v>
      </c>
      <c r="DY218" s="27">
        <f t="shared" si="68"/>
        <v>306.50977465</v>
      </c>
      <c r="DZ218" s="27">
        <f t="shared" ref="DZ218:EA218" si="69">+DZ59+DZ60+DZ26</f>
        <v>341.79344917000003</v>
      </c>
      <c r="EA218" s="27">
        <f t="shared" si="69"/>
        <v>0</v>
      </c>
    </row>
    <row r="219" spans="1:152" ht="20.100000000000001" customHeight="1" x14ac:dyDescent="0.2">
      <c r="B219" s="179" t="s">
        <v>94</v>
      </c>
      <c r="C219" s="179"/>
      <c r="D219" s="27">
        <f t="shared" ref="D219:AI219" si="70">+D18+D28+D29+D30+D31+D32</f>
        <v>22.911690780000001</v>
      </c>
      <c r="E219" s="27">
        <f t="shared" si="70"/>
        <v>11.413621920000002</v>
      </c>
      <c r="F219" s="27">
        <f t="shared" si="70"/>
        <v>0</v>
      </c>
      <c r="G219" s="27">
        <f t="shared" si="70"/>
        <v>0</v>
      </c>
      <c r="H219" s="27">
        <f t="shared" si="70"/>
        <v>3.3340861200000003</v>
      </c>
      <c r="I219" s="27">
        <f t="shared" si="70"/>
        <v>0</v>
      </c>
      <c r="J219" s="27">
        <f t="shared" si="70"/>
        <v>0</v>
      </c>
      <c r="K219" s="27">
        <f t="shared" si="70"/>
        <v>0</v>
      </c>
      <c r="L219" s="27">
        <f t="shared" si="70"/>
        <v>0</v>
      </c>
      <c r="M219" s="27">
        <f t="shared" si="70"/>
        <v>0</v>
      </c>
      <c r="N219" s="27">
        <f t="shared" si="70"/>
        <v>0</v>
      </c>
      <c r="O219" s="27">
        <f t="shared" si="70"/>
        <v>0</v>
      </c>
      <c r="P219" s="27">
        <f t="shared" si="70"/>
        <v>9.9999999999999995E-7</v>
      </c>
      <c r="Q219" s="27">
        <f t="shared" si="70"/>
        <v>9.9999999999999995E-7</v>
      </c>
      <c r="R219" s="27">
        <f t="shared" si="70"/>
        <v>9.9999999999999995E-7</v>
      </c>
      <c r="S219" s="27">
        <f t="shared" si="70"/>
        <v>9.9999999999999995E-7</v>
      </c>
      <c r="T219" s="27">
        <f t="shared" si="70"/>
        <v>0</v>
      </c>
      <c r="U219" s="27">
        <f t="shared" si="70"/>
        <v>0</v>
      </c>
      <c r="V219" s="27">
        <f t="shared" si="70"/>
        <v>0</v>
      </c>
      <c r="W219" s="27">
        <f t="shared" si="70"/>
        <v>0</v>
      </c>
      <c r="X219" s="27">
        <f t="shared" si="70"/>
        <v>0</v>
      </c>
      <c r="Y219" s="27">
        <f t="shared" si="70"/>
        <v>0</v>
      </c>
      <c r="Z219" s="27">
        <f t="shared" si="70"/>
        <v>0</v>
      </c>
      <c r="AA219" s="27">
        <f t="shared" si="70"/>
        <v>0</v>
      </c>
      <c r="AB219" s="27">
        <f t="shared" si="70"/>
        <v>0</v>
      </c>
      <c r="AC219" s="27">
        <f t="shared" si="70"/>
        <v>0</v>
      </c>
      <c r="AD219" s="27">
        <f t="shared" si="70"/>
        <v>0</v>
      </c>
      <c r="AE219" s="27">
        <f t="shared" si="70"/>
        <v>20.81120044</v>
      </c>
      <c r="AF219" s="27">
        <f t="shared" si="70"/>
        <v>30.916219179999999</v>
      </c>
      <c r="AG219" s="27">
        <f t="shared" si="70"/>
        <v>0</v>
      </c>
      <c r="AH219" s="27">
        <f t="shared" si="70"/>
        <v>0</v>
      </c>
      <c r="AI219" s="27">
        <f t="shared" si="70"/>
        <v>0</v>
      </c>
      <c r="AJ219" s="27">
        <f t="shared" ref="AJ219:BO219" si="71">+AJ18+AJ28+AJ29+AJ30+AJ31+AJ32</f>
        <v>0</v>
      </c>
      <c r="AK219" s="27">
        <f t="shared" si="71"/>
        <v>0</v>
      </c>
      <c r="AL219" s="27">
        <f t="shared" si="71"/>
        <v>0</v>
      </c>
      <c r="AM219" s="27">
        <f t="shared" si="71"/>
        <v>0</v>
      </c>
      <c r="AN219" s="27">
        <f t="shared" si="71"/>
        <v>0</v>
      </c>
      <c r="AO219" s="27">
        <f t="shared" si="71"/>
        <v>0</v>
      </c>
      <c r="AP219" s="27">
        <f t="shared" si="71"/>
        <v>0</v>
      </c>
      <c r="AQ219" s="27">
        <f t="shared" si="71"/>
        <v>0</v>
      </c>
      <c r="AR219" s="27">
        <f t="shared" si="71"/>
        <v>0</v>
      </c>
      <c r="AS219" s="27">
        <f t="shared" si="71"/>
        <v>0</v>
      </c>
      <c r="AT219" s="27">
        <f t="shared" si="71"/>
        <v>0</v>
      </c>
      <c r="AU219" s="27">
        <f t="shared" si="71"/>
        <v>0</v>
      </c>
      <c r="AV219" s="27">
        <f t="shared" si="71"/>
        <v>0</v>
      </c>
      <c r="AW219" s="27">
        <f t="shared" si="71"/>
        <v>0</v>
      </c>
      <c r="AX219" s="27">
        <f t="shared" si="71"/>
        <v>0</v>
      </c>
      <c r="AY219" s="27">
        <f t="shared" si="71"/>
        <v>0</v>
      </c>
      <c r="AZ219" s="27">
        <f t="shared" si="71"/>
        <v>0</v>
      </c>
      <c r="BA219" s="27">
        <f t="shared" si="71"/>
        <v>0</v>
      </c>
      <c r="BB219" s="27">
        <f t="shared" si="71"/>
        <v>0</v>
      </c>
      <c r="BC219" s="27">
        <f t="shared" si="71"/>
        <v>62.418769760000004</v>
      </c>
      <c r="BD219" s="27">
        <f t="shared" si="71"/>
        <v>0</v>
      </c>
      <c r="BE219" s="27">
        <f t="shared" si="71"/>
        <v>0</v>
      </c>
      <c r="BF219" s="27">
        <f t="shared" si="71"/>
        <v>0</v>
      </c>
      <c r="BG219" s="27">
        <f t="shared" si="71"/>
        <v>0</v>
      </c>
      <c r="BH219" s="27">
        <f t="shared" si="71"/>
        <v>0</v>
      </c>
      <c r="BI219" s="27">
        <f t="shared" si="71"/>
        <v>0</v>
      </c>
      <c r="BJ219" s="27">
        <f t="shared" si="71"/>
        <v>0</v>
      </c>
      <c r="BK219" s="27">
        <f t="shared" si="71"/>
        <v>0</v>
      </c>
      <c r="BL219" s="27">
        <f t="shared" si="71"/>
        <v>62.418769760000004</v>
      </c>
      <c r="BM219" s="27">
        <f t="shared" si="71"/>
        <v>0</v>
      </c>
      <c r="BN219" s="27">
        <f t="shared" si="71"/>
        <v>0</v>
      </c>
      <c r="BO219" s="27">
        <f t="shared" si="71"/>
        <v>0</v>
      </c>
      <c r="BP219" s="27">
        <f t="shared" ref="BP219:CU219" si="72">+BP18+BP28+BP29+BP30+BP31+BP32</f>
        <v>40</v>
      </c>
      <c r="BQ219" s="27">
        <f t="shared" si="72"/>
        <v>52</v>
      </c>
      <c r="BR219" s="27">
        <f t="shared" si="72"/>
        <v>0</v>
      </c>
      <c r="BS219" s="27">
        <f t="shared" si="72"/>
        <v>694</v>
      </c>
      <c r="BT219" s="27">
        <f t="shared" si="72"/>
        <v>94</v>
      </c>
      <c r="BU219" s="27">
        <f t="shared" si="72"/>
        <v>0</v>
      </c>
      <c r="BV219" s="27">
        <f t="shared" si="72"/>
        <v>0</v>
      </c>
      <c r="BW219" s="27">
        <f t="shared" si="72"/>
        <v>0</v>
      </c>
      <c r="BX219" s="27">
        <f t="shared" si="72"/>
        <v>280.04999999</v>
      </c>
      <c r="BY219" s="27">
        <f t="shared" si="72"/>
        <v>1160.0499999900001</v>
      </c>
      <c r="BZ219" s="27">
        <f t="shared" si="72"/>
        <v>30.004000000000001</v>
      </c>
      <c r="CA219" s="27">
        <f t="shared" si="72"/>
        <v>0</v>
      </c>
      <c r="CB219" s="27">
        <f t="shared" si="72"/>
        <v>0</v>
      </c>
      <c r="CC219" s="27">
        <f t="shared" si="72"/>
        <v>0</v>
      </c>
      <c r="CD219" s="27">
        <f t="shared" si="72"/>
        <v>0</v>
      </c>
      <c r="CE219" s="27">
        <f t="shared" si="72"/>
        <v>0</v>
      </c>
      <c r="CF219" s="27">
        <f t="shared" si="72"/>
        <v>1.2004666799999999</v>
      </c>
      <c r="CG219" s="27">
        <f t="shared" si="72"/>
        <v>0</v>
      </c>
      <c r="CH219" s="27">
        <f t="shared" si="72"/>
        <v>0.60019998999999991</v>
      </c>
      <c r="CI219" s="27">
        <f t="shared" si="72"/>
        <v>2.75074219</v>
      </c>
      <c r="CJ219" s="27">
        <f t="shared" si="72"/>
        <v>2.2310822000000003</v>
      </c>
      <c r="CK219" s="27">
        <f t="shared" si="72"/>
        <v>0</v>
      </c>
      <c r="CL219" s="27">
        <f t="shared" si="72"/>
        <v>36.786491059999996</v>
      </c>
      <c r="CM219" s="27">
        <f t="shared" si="72"/>
        <v>323.89267828999994</v>
      </c>
      <c r="CN219" s="27">
        <f t="shared" si="72"/>
        <v>113.80062663999999</v>
      </c>
      <c r="CO219" s="27">
        <f t="shared" si="72"/>
        <v>224.42513284</v>
      </c>
      <c r="CP219" s="27">
        <f t="shared" si="72"/>
        <v>234.74589437000003</v>
      </c>
      <c r="CQ219" s="27">
        <f t="shared" si="72"/>
        <v>129.55669447000002</v>
      </c>
      <c r="CR219" s="27">
        <f t="shared" si="72"/>
        <v>1.9608288700000003</v>
      </c>
      <c r="CS219" s="27">
        <f t="shared" si="72"/>
        <v>9.9427321600000003</v>
      </c>
      <c r="CT219" s="27">
        <f t="shared" si="72"/>
        <v>16.26576665</v>
      </c>
      <c r="CU219" s="27">
        <f t="shared" si="72"/>
        <v>3.5615244000000001</v>
      </c>
      <c r="CV219" s="27">
        <f t="shared" ref="CV219:DY219" si="73">+CV18+CV28+CV29+CV30+CV31+CV32</f>
        <v>141.20102215</v>
      </c>
      <c r="CW219" s="27">
        <f t="shared" si="73"/>
        <v>263.4155111</v>
      </c>
      <c r="CX219" s="27">
        <f t="shared" si="73"/>
        <v>240.31424444999999</v>
      </c>
      <c r="CY219" s="27">
        <f t="shared" si="73"/>
        <v>1703.08265639</v>
      </c>
      <c r="CZ219" s="27">
        <f t="shared" si="73"/>
        <v>112.14982222</v>
      </c>
      <c r="DA219" s="27">
        <f t="shared" si="73"/>
        <v>8.8675915099999987</v>
      </c>
      <c r="DB219" s="27">
        <f t="shared" si="73"/>
        <v>0</v>
      </c>
      <c r="DC219" s="27">
        <f t="shared" si="73"/>
        <v>287.32316666999998</v>
      </c>
      <c r="DD219" s="27">
        <f t="shared" si="73"/>
        <v>3589.7503342</v>
      </c>
      <c r="DE219" s="27">
        <f t="shared" si="73"/>
        <v>89.705833320000011</v>
      </c>
      <c r="DF219" s="27">
        <f t="shared" si="73"/>
        <v>81.026566669999994</v>
      </c>
      <c r="DG219" s="27">
        <f t="shared" si="73"/>
        <v>92.964408830000011</v>
      </c>
      <c r="DH219" s="27">
        <f t="shared" si="73"/>
        <v>182.41654993</v>
      </c>
      <c r="DI219" s="27">
        <f t="shared" si="73"/>
        <v>173.02800000000002</v>
      </c>
      <c r="DJ219" s="27">
        <f t="shared" si="73"/>
        <v>89.009888889999999</v>
      </c>
      <c r="DK219" s="27">
        <f t="shared" si="73"/>
        <v>107.10963335</v>
      </c>
      <c r="DL219" s="27">
        <f t="shared" si="73"/>
        <v>4813.3517955899997</v>
      </c>
      <c r="DM219" s="27">
        <f t="shared" si="73"/>
        <v>326.19235560000004</v>
      </c>
      <c r="DN219" s="27">
        <f t="shared" si="73"/>
        <v>159.73769111000001</v>
      </c>
      <c r="DO219" s="27">
        <f t="shared" si="73"/>
        <v>423.55427778000001</v>
      </c>
      <c r="DP219" s="27">
        <f t="shared" si="73"/>
        <v>981.94494429999997</v>
      </c>
      <c r="DQ219" s="27">
        <f t="shared" si="73"/>
        <v>691.15138780000007</v>
      </c>
      <c r="DR219" s="27">
        <f t="shared" si="73"/>
        <v>68.015111109999992</v>
      </c>
      <c r="DS219" s="27">
        <f t="shared" si="73"/>
        <v>0</v>
      </c>
      <c r="DT219" s="27">
        <f t="shared" si="73"/>
        <v>0</v>
      </c>
      <c r="DU219" s="27">
        <f t="shared" si="73"/>
        <v>75.8</v>
      </c>
      <c r="DV219" s="27">
        <f t="shared" si="73"/>
        <v>75.825622230000008</v>
      </c>
      <c r="DW219" s="27">
        <f t="shared" si="73"/>
        <v>68.243077420000006</v>
      </c>
      <c r="DX219" s="27">
        <f t="shared" si="73"/>
        <v>237.25573867000003</v>
      </c>
      <c r="DY219" s="27">
        <f t="shared" si="73"/>
        <v>244.00777778</v>
      </c>
      <c r="DZ219" s="27">
        <f t="shared" ref="DZ219:EA219" si="74">+DZ18+DZ28+DZ29+DZ30+DZ31+DZ32</f>
        <v>169.70845832999998</v>
      </c>
      <c r="EA219" s="27">
        <f t="shared" si="74"/>
        <v>0</v>
      </c>
    </row>
    <row r="220" spans="1:152" ht="20.100000000000001" customHeight="1" x14ac:dyDescent="0.2">
      <c r="B220" s="179" t="s">
        <v>95</v>
      </c>
      <c r="C220" s="179"/>
      <c r="D220" s="27">
        <f t="shared" ref="D220:AI220" si="75">+D15+D109+D112</f>
        <v>963.32874255364891</v>
      </c>
      <c r="E220" s="27">
        <f t="shared" si="75"/>
        <v>557.05373925319577</v>
      </c>
      <c r="F220" s="27">
        <f t="shared" si="75"/>
        <v>449.62366701829035</v>
      </c>
      <c r="G220" s="27">
        <f t="shared" si="75"/>
        <v>357.356013726524</v>
      </c>
      <c r="H220" s="27">
        <f t="shared" si="75"/>
        <v>598.23596950273304</v>
      </c>
      <c r="I220" s="27">
        <f t="shared" si="75"/>
        <v>275.22629344100437</v>
      </c>
      <c r="J220" s="27">
        <f t="shared" si="75"/>
        <v>76.286521324901003</v>
      </c>
      <c r="K220" s="27">
        <f t="shared" si="75"/>
        <v>119.5930567461737</v>
      </c>
      <c r="L220" s="27">
        <f t="shared" si="75"/>
        <v>98.050228999593301</v>
      </c>
      <c r="M220" s="27">
        <f t="shared" si="75"/>
        <v>19.95289</v>
      </c>
      <c r="N220" s="27">
        <f t="shared" si="75"/>
        <v>57.652761415591996</v>
      </c>
      <c r="O220" s="27">
        <f t="shared" si="75"/>
        <v>329.63460803320299</v>
      </c>
      <c r="P220" s="27">
        <f t="shared" si="75"/>
        <v>34.369545000795696</v>
      </c>
      <c r="Q220" s="27">
        <f t="shared" si="75"/>
        <v>25.719501359624999</v>
      </c>
      <c r="R220" s="27">
        <f t="shared" si="75"/>
        <v>412.02785593559474</v>
      </c>
      <c r="S220" s="27">
        <f t="shared" si="75"/>
        <v>714.38227931031497</v>
      </c>
      <c r="T220" s="27">
        <f t="shared" si="75"/>
        <v>465.65284502468148</v>
      </c>
      <c r="U220" s="27">
        <f t="shared" si="75"/>
        <v>10.665745638736201</v>
      </c>
      <c r="V220" s="27">
        <f t="shared" si="75"/>
        <v>4.8084289693266005</v>
      </c>
      <c r="W220" s="27">
        <f t="shared" si="75"/>
        <v>0</v>
      </c>
      <c r="X220" s="27">
        <f t="shared" si="75"/>
        <v>2.6004000078943998</v>
      </c>
      <c r="Y220" s="27">
        <f t="shared" si="75"/>
        <v>26.553913999999999</v>
      </c>
      <c r="Z220" s="27">
        <f t="shared" si="75"/>
        <v>52.1042835554234</v>
      </c>
      <c r="AA220" s="27">
        <f t="shared" si="75"/>
        <v>53.663916361230605</v>
      </c>
      <c r="AB220" s="27">
        <f t="shared" si="75"/>
        <v>55.322000003081605</v>
      </c>
      <c r="AC220" s="27">
        <f t="shared" si="75"/>
        <v>54.858554410486398</v>
      </c>
      <c r="AD220" s="27">
        <f t="shared" si="75"/>
        <v>28.518299997681801</v>
      </c>
      <c r="AE220" s="27">
        <f t="shared" si="75"/>
        <v>39.188429999202803</v>
      </c>
      <c r="AF220" s="27">
        <f t="shared" si="75"/>
        <v>61.713608007923995</v>
      </c>
      <c r="AG220" s="27">
        <f t="shared" si="75"/>
        <v>29.570259999999998</v>
      </c>
      <c r="AH220" s="27">
        <f t="shared" si="75"/>
        <v>13.4963599911885</v>
      </c>
      <c r="AI220" s="27">
        <f t="shared" si="75"/>
        <v>4.6000000063084006</v>
      </c>
      <c r="AJ220" s="27">
        <f t="shared" ref="AJ220:BO220" si="76">+AJ15+AJ109+AJ112</f>
        <v>0.2</v>
      </c>
      <c r="AK220" s="27">
        <f t="shared" si="76"/>
        <v>0</v>
      </c>
      <c r="AL220" s="27">
        <f t="shared" si="76"/>
        <v>1.7033400000000001</v>
      </c>
      <c r="AM220" s="27">
        <f t="shared" si="76"/>
        <v>3.1435299999999997</v>
      </c>
      <c r="AN220" s="27">
        <f t="shared" si="76"/>
        <v>3.5</v>
      </c>
      <c r="AO220" s="27">
        <f t="shared" si="76"/>
        <v>1.4</v>
      </c>
      <c r="AP220" s="27">
        <f t="shared" si="76"/>
        <v>0.65</v>
      </c>
      <c r="AQ220" s="27">
        <f t="shared" si="76"/>
        <v>0</v>
      </c>
      <c r="AR220" s="27">
        <f t="shared" si="76"/>
        <v>0</v>
      </c>
      <c r="AS220" s="27">
        <f t="shared" si="76"/>
        <v>7.5459999989948008</v>
      </c>
      <c r="AT220" s="27">
        <f t="shared" si="76"/>
        <v>1.060854E-2</v>
      </c>
      <c r="AU220" s="27">
        <f t="shared" si="76"/>
        <v>0</v>
      </c>
      <c r="AV220" s="27">
        <f t="shared" si="76"/>
        <v>1.45821098235</v>
      </c>
      <c r="AW220" s="27">
        <f t="shared" si="76"/>
        <v>24.059159999999999</v>
      </c>
      <c r="AX220" s="27">
        <f t="shared" si="76"/>
        <v>1.5214574999999999</v>
      </c>
      <c r="AY220" s="27">
        <f t="shared" si="76"/>
        <v>0</v>
      </c>
      <c r="AZ220" s="27">
        <f t="shared" si="76"/>
        <v>0</v>
      </c>
      <c r="BA220" s="27">
        <f t="shared" si="76"/>
        <v>0</v>
      </c>
      <c r="BB220" s="27">
        <f t="shared" si="76"/>
        <v>0</v>
      </c>
      <c r="BC220" s="27">
        <f t="shared" si="76"/>
        <v>3.3569930160485999</v>
      </c>
      <c r="BD220" s="27">
        <f t="shared" si="76"/>
        <v>0</v>
      </c>
      <c r="BE220" s="27">
        <f t="shared" si="76"/>
        <v>0</v>
      </c>
      <c r="BF220" s="27">
        <f t="shared" si="76"/>
        <v>92.055490406963997</v>
      </c>
      <c r="BG220" s="27">
        <f t="shared" si="76"/>
        <v>0</v>
      </c>
      <c r="BH220" s="27">
        <f t="shared" si="76"/>
        <v>0</v>
      </c>
      <c r="BI220" s="27">
        <f t="shared" si="76"/>
        <v>0</v>
      </c>
      <c r="BJ220" s="27">
        <f t="shared" si="76"/>
        <v>0</v>
      </c>
      <c r="BK220" s="27">
        <f t="shared" si="76"/>
        <v>1.7623470033188002</v>
      </c>
      <c r="BL220" s="27">
        <f t="shared" si="76"/>
        <v>97.174830426331397</v>
      </c>
      <c r="BM220" s="27">
        <f t="shared" si="76"/>
        <v>0</v>
      </c>
      <c r="BN220" s="27">
        <f t="shared" si="76"/>
        <v>0</v>
      </c>
      <c r="BO220" s="27">
        <f t="shared" si="76"/>
        <v>0</v>
      </c>
      <c r="BP220" s="27">
        <f t="shared" ref="BP220:CU220" si="77">+BP15+BP109+BP112</f>
        <v>0</v>
      </c>
      <c r="BQ220" s="27">
        <f t="shared" si="77"/>
        <v>1.08938</v>
      </c>
      <c r="BR220" s="27">
        <f t="shared" si="77"/>
        <v>0</v>
      </c>
      <c r="BS220" s="27">
        <f t="shared" si="77"/>
        <v>5.92</v>
      </c>
      <c r="BT220" s="27">
        <f t="shared" si="77"/>
        <v>0</v>
      </c>
      <c r="BU220" s="27">
        <f t="shared" si="77"/>
        <v>0</v>
      </c>
      <c r="BV220" s="27">
        <f t="shared" si="77"/>
        <v>0.29988199999999998</v>
      </c>
      <c r="BW220" s="27">
        <f t="shared" si="77"/>
        <v>0</v>
      </c>
      <c r="BX220" s="27">
        <f t="shared" si="77"/>
        <v>0</v>
      </c>
      <c r="BY220" s="27">
        <f t="shared" si="77"/>
        <v>7.3092620000000004</v>
      </c>
      <c r="BZ220" s="27">
        <f t="shared" si="77"/>
        <v>1.5</v>
      </c>
      <c r="CA220" s="27">
        <f t="shared" si="77"/>
        <v>2.0000010000000001</v>
      </c>
      <c r="CB220" s="27">
        <f t="shared" si="77"/>
        <v>2E-8</v>
      </c>
      <c r="CC220" s="27">
        <f t="shared" si="77"/>
        <v>0.25</v>
      </c>
      <c r="CD220" s="27">
        <f t="shared" si="77"/>
        <v>8</v>
      </c>
      <c r="CE220" s="27">
        <f t="shared" si="77"/>
        <v>0</v>
      </c>
      <c r="CF220" s="27">
        <f t="shared" si="77"/>
        <v>7</v>
      </c>
      <c r="CG220" s="27">
        <f t="shared" si="77"/>
        <v>0.84662099999999996</v>
      </c>
      <c r="CH220" s="27">
        <f t="shared" si="77"/>
        <v>0.62308200000000002</v>
      </c>
      <c r="CI220" s="27">
        <f t="shared" si="77"/>
        <v>0</v>
      </c>
      <c r="CJ220" s="27">
        <f t="shared" si="77"/>
        <v>0</v>
      </c>
      <c r="CK220" s="27">
        <f t="shared" si="77"/>
        <v>18.5</v>
      </c>
      <c r="CL220" s="27">
        <f t="shared" si="77"/>
        <v>38.719704020000002</v>
      </c>
      <c r="CM220" s="27">
        <f t="shared" si="77"/>
        <v>0.2</v>
      </c>
      <c r="CN220" s="27">
        <f t="shared" si="77"/>
        <v>0</v>
      </c>
      <c r="CO220" s="27">
        <f t="shared" si="77"/>
        <v>14</v>
      </c>
      <c r="CP220" s="27">
        <f t="shared" si="77"/>
        <v>0.1058085</v>
      </c>
      <c r="CQ220" s="27">
        <f t="shared" si="77"/>
        <v>0.212255</v>
      </c>
      <c r="CR220" s="27">
        <f t="shared" si="77"/>
        <v>1.696124</v>
      </c>
      <c r="CS220" s="27">
        <f t="shared" si="77"/>
        <v>0.13906945000000001</v>
      </c>
      <c r="CT220" s="27">
        <f t="shared" si="77"/>
        <v>7.4988199999999991E-2</v>
      </c>
      <c r="CU220" s="27">
        <f t="shared" si="77"/>
        <v>0.59102955000000001</v>
      </c>
      <c r="CV220" s="27">
        <f t="shared" ref="CV220:DY220" si="78">+CV15+CV109+CV112</f>
        <v>0.45237569999999999</v>
      </c>
      <c r="CW220" s="27">
        <f t="shared" si="78"/>
        <v>0.64847099997711199</v>
      </c>
      <c r="CX220" s="27">
        <f t="shared" si="78"/>
        <v>0.43438599999999999</v>
      </c>
      <c r="CY220" s="27">
        <f t="shared" si="78"/>
        <v>18.554507399977112</v>
      </c>
      <c r="CZ220" s="27">
        <f t="shared" si="78"/>
        <v>0</v>
      </c>
      <c r="DA220" s="27">
        <f t="shared" si="78"/>
        <v>0</v>
      </c>
      <c r="DB220" s="27">
        <f t="shared" si="78"/>
        <v>0</v>
      </c>
      <c r="DC220" s="27">
        <f t="shared" si="78"/>
        <v>1.3606703</v>
      </c>
      <c r="DD220" s="27">
        <f t="shared" si="78"/>
        <v>2.4660426000000002</v>
      </c>
      <c r="DE220" s="27">
        <f t="shared" si="78"/>
        <v>0.22065699999999999</v>
      </c>
      <c r="DF220" s="27">
        <f t="shared" si="78"/>
        <v>0.22090499999999999</v>
      </c>
      <c r="DG220" s="27">
        <f t="shared" si="78"/>
        <v>0</v>
      </c>
      <c r="DH220" s="27">
        <f t="shared" si="78"/>
        <v>0.29757050516357425</v>
      </c>
      <c r="DI220" s="27">
        <f t="shared" si="78"/>
        <v>0.42765409999999998</v>
      </c>
      <c r="DJ220" s="27">
        <f t="shared" si="78"/>
        <v>0.5130844</v>
      </c>
      <c r="DK220" s="27">
        <f t="shared" si="78"/>
        <v>0.22361400000000001</v>
      </c>
      <c r="DL220" s="27">
        <f t="shared" si="78"/>
        <v>5.7301979051635747</v>
      </c>
      <c r="DM220" s="27">
        <f t="shared" si="78"/>
        <v>1.0745376000000002</v>
      </c>
      <c r="DN220" s="27">
        <f t="shared" si="78"/>
        <v>1.3689479999847409</v>
      </c>
      <c r="DO220" s="27">
        <f t="shared" si="78"/>
        <v>0.15738170000000001</v>
      </c>
      <c r="DP220" s="27">
        <f t="shared" si="78"/>
        <v>1.7372988000076302</v>
      </c>
      <c r="DQ220" s="27">
        <f t="shared" si="78"/>
        <v>0.65575190000000005</v>
      </c>
      <c r="DR220" s="27">
        <f t="shared" si="78"/>
        <v>2.0404830000076299</v>
      </c>
      <c r="DS220" s="27">
        <f t="shared" si="78"/>
        <v>0</v>
      </c>
      <c r="DT220" s="27">
        <f t="shared" si="78"/>
        <v>1.4073481200000002</v>
      </c>
      <c r="DU220" s="27">
        <f t="shared" si="78"/>
        <v>0.2098584542013549</v>
      </c>
      <c r="DV220" s="27">
        <f t="shared" si="78"/>
        <v>10.547723900000001</v>
      </c>
      <c r="DW220" s="27">
        <f t="shared" si="78"/>
        <v>1.0748952999954224</v>
      </c>
      <c r="DX220" s="27">
        <f t="shared" si="78"/>
        <v>1.14457299995422</v>
      </c>
      <c r="DY220" s="27">
        <f t="shared" si="78"/>
        <v>0.45860199997711198</v>
      </c>
      <c r="DZ220" s="27">
        <f t="shared" ref="DZ220:EA220" si="79">+DZ15+DZ109+DZ112</f>
        <v>5.7408750000000001E-2</v>
      </c>
      <c r="EA220" s="27">
        <f t="shared" si="79"/>
        <v>0</v>
      </c>
    </row>
    <row r="221" spans="1:152" ht="20.100000000000001" customHeight="1" x14ac:dyDescent="0.2">
      <c r="B221" s="179" t="s">
        <v>142</v>
      </c>
      <c r="C221" s="179"/>
      <c r="D221" s="27">
        <f t="shared" ref="D221:AI221" si="80">+D14+D13+D23</f>
        <v>802.74495742000011</v>
      </c>
      <c r="E221" s="27">
        <f t="shared" si="80"/>
        <v>667.90325021000001</v>
      </c>
      <c r="F221" s="27">
        <f t="shared" si="80"/>
        <v>772.6538473600001</v>
      </c>
      <c r="G221" s="27">
        <f t="shared" si="80"/>
        <v>1135.2097827999999</v>
      </c>
      <c r="H221" s="27">
        <f t="shared" si="80"/>
        <v>1333.7049396399998</v>
      </c>
      <c r="I221" s="27">
        <f t="shared" si="80"/>
        <v>829.80635094000024</v>
      </c>
      <c r="J221" s="27">
        <f t="shared" si="80"/>
        <v>1930.5252494100002</v>
      </c>
      <c r="K221" s="27">
        <f t="shared" si="80"/>
        <v>1094.5495189100002</v>
      </c>
      <c r="L221" s="27">
        <f t="shared" si="80"/>
        <v>1148.4871424499997</v>
      </c>
      <c r="M221" s="27">
        <f t="shared" si="80"/>
        <v>2361.1753027300001</v>
      </c>
      <c r="N221" s="27">
        <f t="shared" si="80"/>
        <v>1350.4479097999999</v>
      </c>
      <c r="O221" s="27">
        <f t="shared" si="80"/>
        <v>1322.51857406</v>
      </c>
      <c r="P221" s="27">
        <f t="shared" si="80"/>
        <v>1431.98929473</v>
      </c>
      <c r="Q221" s="27">
        <f t="shared" si="80"/>
        <v>1195.3174030499999</v>
      </c>
      <c r="R221" s="27">
        <f t="shared" si="80"/>
        <v>1365.5357900599997</v>
      </c>
      <c r="S221" s="27">
        <f t="shared" si="80"/>
        <v>3055.4243470800002</v>
      </c>
      <c r="T221" s="27">
        <f t="shared" si="80"/>
        <v>1654.46467631</v>
      </c>
      <c r="U221" s="27">
        <f t="shared" si="80"/>
        <v>1474.0644845099998</v>
      </c>
      <c r="V221" s="27">
        <f t="shared" si="80"/>
        <v>2280.5029496199995</v>
      </c>
      <c r="W221" s="27">
        <f t="shared" si="80"/>
        <v>1604.0679174200004</v>
      </c>
      <c r="X221" s="27">
        <f t="shared" si="80"/>
        <v>1510.70053186</v>
      </c>
      <c r="Y221" s="27">
        <f t="shared" si="80"/>
        <v>1669.6055803899999</v>
      </c>
      <c r="Z221" s="27">
        <f t="shared" si="80"/>
        <v>1640.7547429800002</v>
      </c>
      <c r="AA221" s="27">
        <f t="shared" si="80"/>
        <v>2219.4986150999998</v>
      </c>
      <c r="AB221" s="27">
        <f t="shared" si="80"/>
        <v>2028.1701855499994</v>
      </c>
      <c r="AC221" s="27">
        <f t="shared" si="80"/>
        <v>1842.88733209</v>
      </c>
      <c r="AD221" s="27">
        <f t="shared" si="80"/>
        <v>1823.9992195499999</v>
      </c>
      <c r="AE221" s="27">
        <f t="shared" si="80"/>
        <v>2487.9566138300006</v>
      </c>
      <c r="AF221" s="27">
        <f t="shared" si="80"/>
        <v>2846.7063737999997</v>
      </c>
      <c r="AG221" s="27">
        <f t="shared" si="80"/>
        <v>1761.6693129600001</v>
      </c>
      <c r="AH221" s="27">
        <f t="shared" si="80"/>
        <v>2917.7545497900001</v>
      </c>
      <c r="AI221" s="27">
        <f t="shared" si="80"/>
        <v>3163.4767407500003</v>
      </c>
      <c r="AJ221" s="27">
        <f t="shared" ref="AJ221:BO221" si="81">+AJ14+AJ13+AJ23</f>
        <v>2501.554537</v>
      </c>
      <c r="AK221" s="27">
        <f t="shared" si="81"/>
        <v>2516.21790745</v>
      </c>
      <c r="AL221" s="27">
        <f t="shared" si="81"/>
        <v>2270.4251940699996</v>
      </c>
      <c r="AM221" s="27">
        <f t="shared" si="81"/>
        <v>2823.8181866199993</v>
      </c>
      <c r="AN221" s="27">
        <f t="shared" si="81"/>
        <v>2811.6616632000005</v>
      </c>
      <c r="AO221" s="27">
        <f t="shared" si="81"/>
        <v>2048.8321120199998</v>
      </c>
      <c r="AP221" s="27">
        <f t="shared" si="81"/>
        <v>2192.7203762200002</v>
      </c>
      <c r="AQ221" s="27">
        <f t="shared" si="81"/>
        <v>2680.7531819599999</v>
      </c>
      <c r="AR221" s="27">
        <f t="shared" si="81"/>
        <v>3601.7151004200014</v>
      </c>
      <c r="AS221" s="27">
        <f t="shared" si="81"/>
        <v>2284.1176074300001</v>
      </c>
      <c r="AT221" s="27">
        <f t="shared" si="81"/>
        <v>4455.3393601999996</v>
      </c>
      <c r="AU221" s="27">
        <f t="shared" si="81"/>
        <v>2325.63172979</v>
      </c>
      <c r="AV221" s="27">
        <f t="shared" si="81"/>
        <v>2185.0410978200002</v>
      </c>
      <c r="AW221" s="27">
        <f t="shared" si="81"/>
        <v>2402.2647660000002</v>
      </c>
      <c r="AX221" s="27">
        <f t="shared" si="81"/>
        <v>2324.00990847</v>
      </c>
      <c r="AY221" s="27">
        <f t="shared" si="81"/>
        <v>2430.2243587300004</v>
      </c>
      <c r="AZ221" s="27">
        <f t="shared" si="81"/>
        <v>3191.3996129699999</v>
      </c>
      <c r="BA221" s="27">
        <f t="shared" si="81"/>
        <v>2387.8630933499999</v>
      </c>
      <c r="BB221" s="27">
        <f t="shared" si="81"/>
        <v>2422.9356063099999</v>
      </c>
      <c r="BC221" s="27">
        <f t="shared" si="81"/>
        <v>4497.6932371000003</v>
      </c>
      <c r="BD221" s="27">
        <f t="shared" si="81"/>
        <v>3660.5745447100003</v>
      </c>
      <c r="BE221" s="27">
        <f t="shared" si="81"/>
        <v>2369.4524150200004</v>
      </c>
      <c r="BF221" s="27">
        <f t="shared" si="81"/>
        <v>4504.3458268099994</v>
      </c>
      <c r="BG221" s="27">
        <f t="shared" si="81"/>
        <v>2924.3272378499996</v>
      </c>
      <c r="BH221" s="27">
        <f t="shared" si="81"/>
        <v>2451.4109313499994</v>
      </c>
      <c r="BI221" s="27">
        <f t="shared" si="81"/>
        <v>2977.58130592</v>
      </c>
      <c r="BJ221" s="27">
        <f t="shared" si="81"/>
        <v>2683.3936653999999</v>
      </c>
      <c r="BK221" s="27">
        <f t="shared" si="81"/>
        <v>3058.3253934299996</v>
      </c>
      <c r="BL221" s="27">
        <f t="shared" si="81"/>
        <v>37129.302870219995</v>
      </c>
      <c r="BM221" s="27">
        <f t="shared" si="81"/>
        <v>3100.37814437</v>
      </c>
      <c r="BN221" s="27">
        <f t="shared" si="81"/>
        <v>2711.80197254</v>
      </c>
      <c r="BO221" s="27">
        <f t="shared" si="81"/>
        <v>2836.97102881</v>
      </c>
      <c r="BP221" s="27">
        <f t="shared" ref="BP221:CU221" si="82">+BP14+BP13+BP23</f>
        <v>5029.9361953200005</v>
      </c>
      <c r="BQ221" s="27">
        <f t="shared" si="82"/>
        <v>3578.1843858899992</v>
      </c>
      <c r="BR221" s="27">
        <f t="shared" si="82"/>
        <v>2986.9951068700002</v>
      </c>
      <c r="BS221" s="27">
        <f t="shared" si="82"/>
        <v>6206.9721224900004</v>
      </c>
      <c r="BT221" s="27">
        <f t="shared" si="82"/>
        <v>2971.8735937199999</v>
      </c>
      <c r="BU221" s="27">
        <f t="shared" si="82"/>
        <v>3021.20694026</v>
      </c>
      <c r="BV221" s="27">
        <f t="shared" si="82"/>
        <v>3476.4163371300001</v>
      </c>
      <c r="BW221" s="27">
        <f t="shared" si="82"/>
        <v>2889.9998662300004</v>
      </c>
      <c r="BX221" s="27">
        <f t="shared" si="82"/>
        <v>3412.1288626900005</v>
      </c>
      <c r="BY221" s="27">
        <f t="shared" si="82"/>
        <v>42222.864556320012</v>
      </c>
      <c r="BZ221" s="27">
        <f t="shared" si="82"/>
        <v>3573.2336871500006</v>
      </c>
      <c r="CA221" s="27">
        <f t="shared" si="82"/>
        <v>2917.9309057999999</v>
      </c>
      <c r="CB221" s="27">
        <f t="shared" si="82"/>
        <v>3312.8647398500002</v>
      </c>
      <c r="CC221" s="27">
        <f t="shared" si="82"/>
        <v>6751.86610122</v>
      </c>
      <c r="CD221" s="27">
        <f t="shared" si="82"/>
        <v>3767.313448840001</v>
      </c>
      <c r="CE221" s="27">
        <f t="shared" si="82"/>
        <v>3101.0152467900002</v>
      </c>
      <c r="CF221" s="27">
        <f t="shared" si="82"/>
        <v>6339.5033572500015</v>
      </c>
      <c r="CG221" s="27">
        <f t="shared" si="82"/>
        <v>3268.6918037699998</v>
      </c>
      <c r="CH221" s="27">
        <f t="shared" si="82"/>
        <v>3199.2035613000003</v>
      </c>
      <c r="CI221" s="27">
        <f t="shared" si="82"/>
        <v>3411.3153051600002</v>
      </c>
      <c r="CJ221" s="27">
        <f t="shared" si="82"/>
        <v>3248.2477886299998</v>
      </c>
      <c r="CK221" s="27">
        <f t="shared" si="82"/>
        <v>3635.8431019600002</v>
      </c>
      <c r="CL221" s="27">
        <f t="shared" si="82"/>
        <v>46527.029047720003</v>
      </c>
      <c r="CM221" s="27">
        <f t="shared" si="82"/>
        <v>3549.4460399700006</v>
      </c>
      <c r="CN221" s="27">
        <f t="shared" si="82"/>
        <v>2758.8126172600005</v>
      </c>
      <c r="CO221" s="27">
        <f t="shared" si="82"/>
        <v>2957.4911384299999</v>
      </c>
      <c r="CP221" s="27">
        <f t="shared" si="82"/>
        <v>5514.9850101899992</v>
      </c>
      <c r="CQ221" s="27">
        <f t="shared" si="82"/>
        <v>3877.1966633999996</v>
      </c>
      <c r="CR221" s="27">
        <f t="shared" si="82"/>
        <v>2969.4931349499998</v>
      </c>
      <c r="CS221" s="27">
        <f t="shared" si="82"/>
        <v>4716.0130192400002</v>
      </c>
      <c r="CT221" s="27">
        <f t="shared" si="82"/>
        <v>3939.0256132699992</v>
      </c>
      <c r="CU221" s="27">
        <f t="shared" si="82"/>
        <v>3067.1915399300005</v>
      </c>
      <c r="CV221" s="27">
        <f t="shared" ref="CV221:DY221" si="83">+CV14+CV13+CV23</f>
        <v>3163.7498252600003</v>
      </c>
      <c r="CW221" s="27">
        <f t="shared" si="83"/>
        <v>3245.5294989699996</v>
      </c>
      <c r="CX221" s="27">
        <f t="shared" si="83"/>
        <v>4148.7860088500001</v>
      </c>
      <c r="CY221" s="27">
        <f t="shared" si="83"/>
        <v>43907.720109720001</v>
      </c>
      <c r="CZ221" s="27">
        <f t="shared" si="83"/>
        <v>4009.3101224299999</v>
      </c>
      <c r="DA221" s="27">
        <f t="shared" si="83"/>
        <v>3003.5723078000001</v>
      </c>
      <c r="DB221" s="27">
        <f t="shared" si="83"/>
        <v>3419.9152900599993</v>
      </c>
      <c r="DC221" s="27">
        <f t="shared" si="83"/>
        <v>6426.1492826299973</v>
      </c>
      <c r="DD221" s="27">
        <f t="shared" si="83"/>
        <v>3806.1967669599999</v>
      </c>
      <c r="DE221" s="27">
        <f t="shared" si="83"/>
        <v>3027.7068724199999</v>
      </c>
      <c r="DF221" s="27">
        <f t="shared" si="83"/>
        <v>4176.0219633899997</v>
      </c>
      <c r="DG221" s="27">
        <f t="shared" si="83"/>
        <v>3403.2416748799997</v>
      </c>
      <c r="DH221" s="27">
        <f t="shared" si="83"/>
        <v>3138.7830842100002</v>
      </c>
      <c r="DI221" s="27">
        <f t="shared" si="83"/>
        <v>3411.78512043</v>
      </c>
      <c r="DJ221" s="27">
        <f t="shared" si="83"/>
        <v>3241.4233222499997</v>
      </c>
      <c r="DK221" s="27">
        <f t="shared" si="83"/>
        <v>3578.1133632699998</v>
      </c>
      <c r="DL221" s="27">
        <f t="shared" si="83"/>
        <v>44642.219170730001</v>
      </c>
      <c r="DM221" s="27">
        <f t="shared" si="83"/>
        <v>4543.8333467499997</v>
      </c>
      <c r="DN221" s="27">
        <f t="shared" si="83"/>
        <v>2972.6739183</v>
      </c>
      <c r="DO221" s="27">
        <f t="shared" si="83"/>
        <v>3427.3901943400001</v>
      </c>
      <c r="DP221" s="27">
        <f t="shared" si="83"/>
        <v>7319.1573385300017</v>
      </c>
      <c r="DQ221" s="27">
        <f t="shared" si="83"/>
        <v>3225.8655137699998</v>
      </c>
      <c r="DR221" s="27">
        <f t="shared" si="83"/>
        <v>3244.2595529099999</v>
      </c>
      <c r="DS221" s="27">
        <f t="shared" si="83"/>
        <v>4708.4689791499995</v>
      </c>
      <c r="DT221" s="27">
        <f t="shared" si="83"/>
        <v>3305.00681024</v>
      </c>
      <c r="DU221" s="27">
        <f t="shared" si="83"/>
        <v>2947.0298759899997</v>
      </c>
      <c r="DV221" s="27">
        <f t="shared" si="83"/>
        <v>3436.3889384999993</v>
      </c>
      <c r="DW221" s="27">
        <f t="shared" si="83"/>
        <v>3689.10034245</v>
      </c>
      <c r="DX221" s="27">
        <f t="shared" si="83"/>
        <v>3494.6084523299996</v>
      </c>
      <c r="DY221" s="27">
        <f t="shared" si="83"/>
        <v>4978.2779044299987</v>
      </c>
      <c r="DZ221" s="27">
        <f t="shared" ref="DZ221:EA221" si="84">+DZ14+DZ13+DZ23</f>
        <v>3174.4195921</v>
      </c>
      <c r="EA221" s="27">
        <f t="shared" si="84"/>
        <v>0</v>
      </c>
    </row>
    <row r="222" spans="1:152" ht="20.100000000000001" customHeight="1" x14ac:dyDescent="0.2">
      <c r="B222" s="179" t="s">
        <v>96</v>
      </c>
      <c r="C222" s="179"/>
      <c r="D222" s="27">
        <f t="shared" ref="D222:AI222" si="85">+D50+D51+D52+D53-D52</f>
        <v>2367.35</v>
      </c>
      <c r="E222" s="27">
        <f t="shared" si="85"/>
        <v>1680.6500000000003</v>
      </c>
      <c r="F222" s="27">
        <f t="shared" si="85"/>
        <v>1709.88</v>
      </c>
      <c r="G222" s="27">
        <f t="shared" si="85"/>
        <v>1696.6999999999998</v>
      </c>
      <c r="H222" s="27">
        <f t="shared" si="85"/>
        <v>1618.110001</v>
      </c>
      <c r="I222" s="27">
        <f t="shared" si="85"/>
        <v>2095.1</v>
      </c>
      <c r="J222" s="27">
        <f t="shared" si="85"/>
        <v>1809.7500000000002</v>
      </c>
      <c r="K222" s="27">
        <f t="shared" si="85"/>
        <v>1919.0500000000002</v>
      </c>
      <c r="L222" s="27">
        <f t="shared" si="85"/>
        <v>1799.8700000000003</v>
      </c>
      <c r="M222" s="27">
        <f t="shared" si="85"/>
        <v>1987.79</v>
      </c>
      <c r="N222" s="27">
        <f t="shared" si="85"/>
        <v>1751.2999999999997</v>
      </c>
      <c r="O222" s="27">
        <f t="shared" si="85"/>
        <v>2334.2699999999995</v>
      </c>
      <c r="P222" s="27">
        <f t="shared" si="85"/>
        <v>1989.4299999999998</v>
      </c>
      <c r="Q222" s="27">
        <f t="shared" si="85"/>
        <v>1663.5399999999997</v>
      </c>
      <c r="R222" s="27">
        <f t="shared" si="85"/>
        <v>1895.4949999999999</v>
      </c>
      <c r="S222" s="27">
        <f t="shared" si="85"/>
        <v>1732.8699999999997</v>
      </c>
      <c r="T222" s="27">
        <f t="shared" si="85"/>
        <v>1680.8300000000002</v>
      </c>
      <c r="U222" s="27">
        <f t="shared" si="85"/>
        <v>1968.8100000000006</v>
      </c>
      <c r="V222" s="27">
        <f t="shared" si="85"/>
        <v>1649.9340000000002</v>
      </c>
      <c r="W222" s="27">
        <f t="shared" si="85"/>
        <v>1626.9199999999998</v>
      </c>
      <c r="X222" s="27">
        <f t="shared" si="85"/>
        <v>1659.9099999999999</v>
      </c>
      <c r="Y222" s="27">
        <f t="shared" si="85"/>
        <v>1938.5900000000001</v>
      </c>
      <c r="Z222" s="27">
        <f t="shared" si="85"/>
        <v>1853.1599999999996</v>
      </c>
      <c r="AA222" s="27">
        <f t="shared" si="85"/>
        <v>1613.42</v>
      </c>
      <c r="AB222" s="27">
        <f t="shared" si="85"/>
        <v>2112.7799999999997</v>
      </c>
      <c r="AC222" s="27">
        <f t="shared" si="85"/>
        <v>1576.08</v>
      </c>
      <c r="AD222" s="27">
        <f t="shared" si="85"/>
        <v>1585.6700000000005</v>
      </c>
      <c r="AE222" s="27">
        <f t="shared" si="85"/>
        <v>1623.87</v>
      </c>
      <c r="AF222" s="27">
        <f t="shared" si="85"/>
        <v>1762.6299999999999</v>
      </c>
      <c r="AG222" s="27">
        <f t="shared" si="85"/>
        <v>2179.5299999999997</v>
      </c>
      <c r="AH222" s="27">
        <f t="shared" si="85"/>
        <v>1405.9099999999999</v>
      </c>
      <c r="AI222" s="27">
        <f t="shared" si="85"/>
        <v>1708.88</v>
      </c>
      <c r="AJ222" s="27">
        <f t="shared" ref="AJ222:BO222" si="86">+AJ50+AJ51+AJ52+AJ53-AJ52</f>
        <v>1511.1599999999999</v>
      </c>
      <c r="AK222" s="27">
        <f t="shared" si="86"/>
        <v>1968.2599999999998</v>
      </c>
      <c r="AL222" s="27">
        <f t="shared" si="86"/>
        <v>1935.4900000000002</v>
      </c>
      <c r="AM222" s="27">
        <f t="shared" si="86"/>
        <v>2341.37</v>
      </c>
      <c r="AN222" s="27">
        <f t="shared" si="86"/>
        <v>1794.48</v>
      </c>
      <c r="AO222" s="27">
        <f t="shared" si="86"/>
        <v>1362.7700000000002</v>
      </c>
      <c r="AP222" s="27">
        <f t="shared" si="86"/>
        <v>1591.7</v>
      </c>
      <c r="AQ222" s="27">
        <f t="shared" si="86"/>
        <v>1371.35</v>
      </c>
      <c r="AR222" s="27">
        <f t="shared" si="86"/>
        <v>1902.32</v>
      </c>
      <c r="AS222" s="27">
        <f t="shared" si="86"/>
        <v>1923.4299999999998</v>
      </c>
      <c r="AT222" s="27">
        <f t="shared" si="86"/>
        <v>2050.58</v>
      </c>
      <c r="AU222" s="27">
        <f t="shared" si="86"/>
        <v>1979.1399999999999</v>
      </c>
      <c r="AV222" s="27">
        <f t="shared" si="86"/>
        <v>1746.4699999999996</v>
      </c>
      <c r="AW222" s="27">
        <f t="shared" si="86"/>
        <v>2325.7200000000003</v>
      </c>
      <c r="AX222" s="27">
        <f t="shared" si="86"/>
        <v>2226.37</v>
      </c>
      <c r="AY222" s="27">
        <f t="shared" si="86"/>
        <v>2872.0200000000004</v>
      </c>
      <c r="AZ222" s="27">
        <f t="shared" si="86"/>
        <v>2711.85</v>
      </c>
      <c r="BA222" s="27">
        <f t="shared" si="86"/>
        <v>1691.8500000000001</v>
      </c>
      <c r="BB222" s="27">
        <f t="shared" si="86"/>
        <v>1718.94</v>
      </c>
      <c r="BC222" s="27">
        <f t="shared" si="86"/>
        <v>1917.53</v>
      </c>
      <c r="BD222" s="27">
        <f t="shared" si="86"/>
        <v>2076.7799999999997</v>
      </c>
      <c r="BE222" s="27">
        <f t="shared" si="86"/>
        <v>2420.2599999999998</v>
      </c>
      <c r="BF222" s="27">
        <f t="shared" si="86"/>
        <v>2474.4802</v>
      </c>
      <c r="BG222" s="27">
        <f t="shared" si="86"/>
        <v>2289.06</v>
      </c>
      <c r="BH222" s="27">
        <f t="shared" si="86"/>
        <v>2253.6900000000005</v>
      </c>
      <c r="BI222" s="27">
        <f t="shared" si="86"/>
        <v>2935.34</v>
      </c>
      <c r="BJ222" s="27">
        <f t="shared" si="86"/>
        <v>2439.59</v>
      </c>
      <c r="BK222" s="27">
        <f t="shared" si="86"/>
        <v>4096.6100000000006</v>
      </c>
      <c r="BL222" s="27">
        <f t="shared" si="86"/>
        <v>29025.980199999995</v>
      </c>
      <c r="BM222" s="27">
        <f t="shared" si="86"/>
        <v>3306.0999999999995</v>
      </c>
      <c r="BN222" s="27">
        <f t="shared" si="86"/>
        <v>2082.5100000000002</v>
      </c>
      <c r="BO222" s="27">
        <f t="shared" si="86"/>
        <v>2228.37</v>
      </c>
      <c r="BP222" s="27">
        <f t="shared" ref="BP222:CU222" si="87">+BP50+BP51+BP52+BP53-BP52</f>
        <v>2225.17</v>
      </c>
      <c r="BQ222" s="27">
        <f t="shared" si="87"/>
        <v>2541.7799999999997</v>
      </c>
      <c r="BR222" s="27">
        <f t="shared" si="87"/>
        <v>2485.8900000000003</v>
      </c>
      <c r="BS222" s="27">
        <f t="shared" si="87"/>
        <v>2600.6999999999998</v>
      </c>
      <c r="BT222" s="27">
        <f t="shared" si="87"/>
        <v>2522.4499999999998</v>
      </c>
      <c r="BU222" s="27">
        <f t="shared" si="87"/>
        <v>2027.1907988999999</v>
      </c>
      <c r="BV222" s="27">
        <f t="shared" si="87"/>
        <v>3008.0599999999995</v>
      </c>
      <c r="BW222" s="27">
        <f t="shared" si="87"/>
        <v>2437.59</v>
      </c>
      <c r="BX222" s="27">
        <f t="shared" si="87"/>
        <v>3925.0600000000009</v>
      </c>
      <c r="BY222" s="27">
        <f t="shared" si="87"/>
        <v>31390.870798899999</v>
      </c>
      <c r="BZ222" s="27">
        <f t="shared" si="87"/>
        <v>3179.07</v>
      </c>
      <c r="CA222" s="27">
        <f t="shared" si="87"/>
        <v>2137.94</v>
      </c>
      <c r="CB222" s="27">
        <f t="shared" si="87"/>
        <v>2500.1200000000003</v>
      </c>
      <c r="CC222" s="27">
        <f t="shared" si="87"/>
        <v>2525.46</v>
      </c>
      <c r="CD222" s="27">
        <f t="shared" si="87"/>
        <v>2570.04</v>
      </c>
      <c r="CE222" s="27">
        <f t="shared" si="87"/>
        <v>2730.75</v>
      </c>
      <c r="CF222" s="27">
        <f t="shared" si="87"/>
        <v>2496.4500000000003</v>
      </c>
      <c r="CG222" s="27">
        <f t="shared" si="87"/>
        <v>2485</v>
      </c>
      <c r="CH222" s="27">
        <f t="shared" si="87"/>
        <v>2567.63</v>
      </c>
      <c r="CI222" s="27">
        <f t="shared" si="87"/>
        <v>3098.7600000000007</v>
      </c>
      <c r="CJ222" s="27">
        <f t="shared" si="87"/>
        <v>2770.96</v>
      </c>
      <c r="CK222" s="27">
        <f t="shared" si="87"/>
        <v>4757.5299999999988</v>
      </c>
      <c r="CL222" s="27">
        <f t="shared" si="87"/>
        <v>33819.71</v>
      </c>
      <c r="CM222" s="27">
        <f t="shared" si="87"/>
        <v>3116.4900000000002</v>
      </c>
      <c r="CN222" s="27">
        <f t="shared" si="87"/>
        <v>2518.9300000000003</v>
      </c>
      <c r="CO222" s="27">
        <f t="shared" si="87"/>
        <v>2664.98</v>
      </c>
      <c r="CP222" s="27">
        <f t="shared" si="87"/>
        <v>2664.9300000000003</v>
      </c>
      <c r="CQ222" s="27">
        <f t="shared" si="87"/>
        <v>2501.0299999999997</v>
      </c>
      <c r="CR222" s="27">
        <f t="shared" si="87"/>
        <v>3046.6399999999994</v>
      </c>
      <c r="CS222" s="27">
        <f t="shared" si="87"/>
        <v>3045.09</v>
      </c>
      <c r="CT222" s="27">
        <f t="shared" si="87"/>
        <v>2792.05</v>
      </c>
      <c r="CU222" s="27">
        <f t="shared" si="87"/>
        <v>2980.6699999999996</v>
      </c>
      <c r="CV222" s="27">
        <f t="shared" ref="CV222:DY222" si="88">+CV50+CV51+CV52+CV53-CV52</f>
        <v>2988.85</v>
      </c>
      <c r="CW222" s="27">
        <f t="shared" si="88"/>
        <v>2920.5399999999995</v>
      </c>
      <c r="CX222" s="27">
        <f t="shared" si="88"/>
        <v>4454.71</v>
      </c>
      <c r="CY222" s="27">
        <f t="shared" si="88"/>
        <v>35694.910000000003</v>
      </c>
      <c r="CZ222" s="27">
        <f t="shared" si="88"/>
        <v>3232.5</v>
      </c>
      <c r="DA222" s="27">
        <f t="shared" si="88"/>
        <v>2346.12</v>
      </c>
      <c r="DB222" s="27">
        <f t="shared" si="88"/>
        <v>2962.1299999999992</v>
      </c>
      <c r="DC222" s="27">
        <f t="shared" si="88"/>
        <v>2639.32</v>
      </c>
      <c r="DD222" s="27">
        <f t="shared" si="88"/>
        <v>2971.7099999999996</v>
      </c>
      <c r="DE222" s="27">
        <f t="shared" si="88"/>
        <v>3255.3499999999995</v>
      </c>
      <c r="DF222" s="27">
        <f t="shared" si="88"/>
        <v>2723.05</v>
      </c>
      <c r="DG222" s="27">
        <f t="shared" si="88"/>
        <v>2900.9700000000003</v>
      </c>
      <c r="DH222" s="27">
        <f t="shared" si="88"/>
        <v>2643.92</v>
      </c>
      <c r="DI222" s="27">
        <f t="shared" si="88"/>
        <v>3257.4300000000003</v>
      </c>
      <c r="DJ222" s="27">
        <f t="shared" si="88"/>
        <v>3031.6800000000003</v>
      </c>
      <c r="DK222" s="27">
        <f t="shared" si="88"/>
        <v>4280.59</v>
      </c>
      <c r="DL222" s="27">
        <f t="shared" si="88"/>
        <v>36244.76999999999</v>
      </c>
      <c r="DM222" s="27">
        <f t="shared" si="88"/>
        <v>3469.8600000000006</v>
      </c>
      <c r="DN222" s="27">
        <f t="shared" si="88"/>
        <v>2437.0699999999997</v>
      </c>
      <c r="DO222" s="27">
        <f t="shared" si="88"/>
        <v>2753.38</v>
      </c>
      <c r="DP222" s="27">
        <f t="shared" si="88"/>
        <v>2448.2200000000003</v>
      </c>
      <c r="DQ222" s="27">
        <f t="shared" si="88"/>
        <v>2666.91</v>
      </c>
      <c r="DR222" s="27">
        <f t="shared" si="88"/>
        <v>2782.17</v>
      </c>
      <c r="DS222" s="27">
        <f t="shared" si="88"/>
        <v>2750.87</v>
      </c>
      <c r="DT222" s="27">
        <f t="shared" si="88"/>
        <v>2677.05</v>
      </c>
      <c r="DU222" s="27">
        <f t="shared" si="88"/>
        <v>2542.8199999999997</v>
      </c>
      <c r="DV222" s="27">
        <f t="shared" si="88"/>
        <v>2824.4199999999996</v>
      </c>
      <c r="DW222" s="27">
        <f t="shared" si="88"/>
        <v>2987.4100000000003</v>
      </c>
      <c r="DX222" s="27">
        <f t="shared" si="88"/>
        <v>3479.3500000000008</v>
      </c>
      <c r="DY222" s="27">
        <f t="shared" si="88"/>
        <v>3654.6400000000003</v>
      </c>
      <c r="DZ222" s="27">
        <f t="shared" ref="DZ222:EA222" si="89">+DZ50+DZ51+DZ52+DZ53-DZ52</f>
        <v>2845.34</v>
      </c>
      <c r="EA222" s="27">
        <f t="shared" si="89"/>
        <v>0</v>
      </c>
    </row>
    <row r="223" spans="1:152" ht="20.100000000000001" customHeight="1" x14ac:dyDescent="0.2">
      <c r="B223" s="179" t="s">
        <v>97</v>
      </c>
      <c r="C223" s="179"/>
      <c r="D223" s="27">
        <f t="shared" ref="D223:AI223" si="90">+D11+D12+D45+D46</f>
        <v>1164.4702317000001</v>
      </c>
      <c r="E223" s="27">
        <f t="shared" si="90"/>
        <v>862.50032106999993</v>
      </c>
      <c r="F223" s="27">
        <f t="shared" si="90"/>
        <v>1120.7396027600003</v>
      </c>
      <c r="G223" s="27">
        <f t="shared" si="90"/>
        <v>990.78045730000008</v>
      </c>
      <c r="H223" s="27">
        <f t="shared" si="90"/>
        <v>673.39932982999994</v>
      </c>
      <c r="I223" s="27">
        <f t="shared" si="90"/>
        <v>702.99171569999999</v>
      </c>
      <c r="J223" s="27">
        <f t="shared" si="90"/>
        <v>720.8229627999998</v>
      </c>
      <c r="K223" s="27">
        <f t="shared" si="90"/>
        <v>180.03119348000001</v>
      </c>
      <c r="L223" s="27">
        <f t="shared" si="90"/>
        <v>315.13027771999998</v>
      </c>
      <c r="M223" s="27">
        <f t="shared" si="90"/>
        <v>499.89682161999997</v>
      </c>
      <c r="N223" s="27">
        <f t="shared" si="90"/>
        <v>1233.8354566399998</v>
      </c>
      <c r="O223" s="27">
        <f t="shared" si="90"/>
        <v>615.85667973999989</v>
      </c>
      <c r="P223" s="27">
        <f t="shared" si="90"/>
        <v>835.98307602</v>
      </c>
      <c r="Q223" s="27">
        <f t="shared" si="90"/>
        <v>947.05798988000004</v>
      </c>
      <c r="R223" s="27">
        <f t="shared" si="90"/>
        <v>609.20186727999999</v>
      </c>
      <c r="S223" s="27">
        <f t="shared" si="90"/>
        <v>1351.5625838800001</v>
      </c>
      <c r="T223" s="27">
        <f t="shared" si="90"/>
        <v>855.40387862</v>
      </c>
      <c r="U223" s="27">
        <f t="shared" si="90"/>
        <v>1421.8069038000001</v>
      </c>
      <c r="V223" s="27">
        <f t="shared" si="90"/>
        <v>715.13079549999986</v>
      </c>
      <c r="W223" s="27">
        <f t="shared" si="90"/>
        <v>1082.4780364600001</v>
      </c>
      <c r="X223" s="27">
        <f t="shared" si="90"/>
        <v>1165.8281166800002</v>
      </c>
      <c r="Y223" s="27">
        <f t="shared" si="90"/>
        <v>911.93111474000011</v>
      </c>
      <c r="Z223" s="27">
        <f t="shared" si="90"/>
        <v>979.38605571999994</v>
      </c>
      <c r="AA223" s="27">
        <f t="shared" si="90"/>
        <v>1025.30751302</v>
      </c>
      <c r="AB223" s="27">
        <f t="shared" si="90"/>
        <v>822.94232096999963</v>
      </c>
      <c r="AC223" s="27">
        <f t="shared" si="90"/>
        <v>868.12063762000025</v>
      </c>
      <c r="AD223" s="27">
        <f t="shared" si="90"/>
        <v>1315.0946002199998</v>
      </c>
      <c r="AE223" s="27">
        <f t="shared" si="90"/>
        <v>1961.7642377899999</v>
      </c>
      <c r="AF223" s="27">
        <f t="shared" si="90"/>
        <v>2518.4682514999995</v>
      </c>
      <c r="AG223" s="27">
        <f t="shared" si="90"/>
        <v>1623.3874428399999</v>
      </c>
      <c r="AH223" s="27">
        <f t="shared" si="90"/>
        <v>2064.39790894</v>
      </c>
      <c r="AI223" s="27">
        <f t="shared" si="90"/>
        <v>1778.2663843400005</v>
      </c>
      <c r="AJ223" s="27">
        <f t="shared" ref="AJ223:BO223" si="91">+AJ11+AJ12+AJ45+AJ46</f>
        <v>2416.2155247799992</v>
      </c>
      <c r="AK223" s="27">
        <f t="shared" si="91"/>
        <v>1842.2120607800005</v>
      </c>
      <c r="AL223" s="27">
        <f t="shared" si="91"/>
        <v>2453.37592356</v>
      </c>
      <c r="AM223" s="27">
        <f t="shared" si="91"/>
        <v>1786.07353238</v>
      </c>
      <c r="AN223" s="27">
        <f t="shared" si="91"/>
        <v>1518.1237587099997</v>
      </c>
      <c r="AO223" s="27">
        <f t="shared" si="91"/>
        <v>2454.1887161199998</v>
      </c>
      <c r="AP223" s="27">
        <f t="shared" si="91"/>
        <v>3070.4407260999997</v>
      </c>
      <c r="AQ223" s="27">
        <f t="shared" si="91"/>
        <v>1695.8925424200004</v>
      </c>
      <c r="AR223" s="27">
        <f t="shared" si="91"/>
        <v>4264.2079195000006</v>
      </c>
      <c r="AS223" s="27">
        <f t="shared" si="91"/>
        <v>2281.8180835599996</v>
      </c>
      <c r="AT223" s="27">
        <f t="shared" si="91"/>
        <v>2576.4252900199999</v>
      </c>
      <c r="AU223" s="27">
        <f t="shared" si="91"/>
        <v>2936.9565982199997</v>
      </c>
      <c r="AV223" s="27">
        <f t="shared" si="91"/>
        <v>2371.5350123200005</v>
      </c>
      <c r="AW223" s="27">
        <f t="shared" si="91"/>
        <v>4305.0456579399997</v>
      </c>
      <c r="AX223" s="27">
        <f t="shared" si="91"/>
        <v>2643.1222077800003</v>
      </c>
      <c r="AY223" s="27">
        <f t="shared" si="91"/>
        <v>1668.1288233999999</v>
      </c>
      <c r="AZ223" s="27">
        <f t="shared" si="91"/>
        <v>2292.7982959299998</v>
      </c>
      <c r="BA223" s="27">
        <f t="shared" si="91"/>
        <v>1535.3916129399997</v>
      </c>
      <c r="BB223" s="27">
        <f t="shared" si="91"/>
        <v>2288.0244350399998</v>
      </c>
      <c r="BC223" s="27">
        <f t="shared" si="91"/>
        <v>2506.6733048400001</v>
      </c>
      <c r="BD223" s="27">
        <f t="shared" si="91"/>
        <v>3236.1412051000002</v>
      </c>
      <c r="BE223" s="27">
        <f t="shared" si="91"/>
        <v>4075.9895383899993</v>
      </c>
      <c r="BF223" s="27">
        <f t="shared" si="91"/>
        <v>3260.5301468600001</v>
      </c>
      <c r="BG223" s="27">
        <f t="shared" si="91"/>
        <v>3239.53286738</v>
      </c>
      <c r="BH223" s="27">
        <f t="shared" si="91"/>
        <v>3221.3550299999988</v>
      </c>
      <c r="BI223" s="27">
        <f t="shared" si="91"/>
        <v>3505.3295503800005</v>
      </c>
      <c r="BJ223" s="27">
        <f t="shared" si="91"/>
        <v>3667.4092706000001</v>
      </c>
      <c r="BK223" s="27">
        <f t="shared" si="91"/>
        <v>4183.6951703199993</v>
      </c>
      <c r="BL223" s="27">
        <f t="shared" si="91"/>
        <v>37012.870427779999</v>
      </c>
      <c r="BM223" s="27">
        <f t="shared" si="91"/>
        <v>6367.1471977000001</v>
      </c>
      <c r="BN223" s="27">
        <f t="shared" si="91"/>
        <v>4323.4155267900005</v>
      </c>
      <c r="BO223" s="27">
        <f t="shared" si="91"/>
        <v>4525.5469540999993</v>
      </c>
      <c r="BP223" s="27">
        <f t="shared" ref="BP223:CU223" si="92">+BP11+BP12+BP45+BP46</f>
        <v>3626.0372957000009</v>
      </c>
      <c r="BQ223" s="27">
        <f t="shared" si="92"/>
        <v>3026.0936808199995</v>
      </c>
      <c r="BR223" s="27">
        <f t="shared" si="92"/>
        <v>2301.9315436200004</v>
      </c>
      <c r="BS223" s="27">
        <f t="shared" si="92"/>
        <v>2289.9221402500002</v>
      </c>
      <c r="BT223" s="27">
        <f t="shared" si="92"/>
        <v>2367.0437049000002</v>
      </c>
      <c r="BU223" s="27">
        <f t="shared" si="92"/>
        <v>4023.3136495600011</v>
      </c>
      <c r="BV223" s="27">
        <f t="shared" si="92"/>
        <v>4456.1313998799997</v>
      </c>
      <c r="BW223" s="27">
        <f t="shared" si="92"/>
        <v>3132.7754517400003</v>
      </c>
      <c r="BX223" s="27">
        <f t="shared" si="92"/>
        <v>4838.2084105600006</v>
      </c>
      <c r="BY223" s="27">
        <f t="shared" si="92"/>
        <v>45277.566955620008</v>
      </c>
      <c r="BZ223" s="27">
        <f t="shared" si="92"/>
        <v>4273.4575566399981</v>
      </c>
      <c r="CA223" s="27">
        <f t="shared" si="92"/>
        <v>4037.6448244999997</v>
      </c>
      <c r="CB223" s="27">
        <f t="shared" si="92"/>
        <v>5643.1710364399987</v>
      </c>
      <c r="CC223" s="27">
        <f t="shared" si="92"/>
        <v>4629.9345893000009</v>
      </c>
      <c r="CD223" s="27">
        <f t="shared" si="92"/>
        <v>5014.3673004199991</v>
      </c>
      <c r="CE223" s="27">
        <f t="shared" si="92"/>
        <v>5870.4497141400007</v>
      </c>
      <c r="CF223" s="27">
        <f t="shared" si="92"/>
        <v>5936.0811166600006</v>
      </c>
      <c r="CG223" s="27">
        <f t="shared" si="92"/>
        <v>5498.2831376199993</v>
      </c>
      <c r="CH223" s="27">
        <f t="shared" si="92"/>
        <v>4377.0849775199995</v>
      </c>
      <c r="CI223" s="27">
        <f t="shared" si="92"/>
        <v>5987.285756360001</v>
      </c>
      <c r="CJ223" s="27">
        <f t="shared" si="92"/>
        <v>4373.8623717599985</v>
      </c>
      <c r="CK223" s="27">
        <f t="shared" si="92"/>
        <v>3189.4930220999995</v>
      </c>
      <c r="CL223" s="27">
        <f t="shared" si="92"/>
        <v>58831.115403459989</v>
      </c>
      <c r="CM223" s="27">
        <f t="shared" si="92"/>
        <v>3752.5343874399996</v>
      </c>
      <c r="CN223" s="27">
        <f t="shared" si="92"/>
        <v>4553.1072159800005</v>
      </c>
      <c r="CO223" s="27">
        <f t="shared" si="92"/>
        <v>4578.6560418599984</v>
      </c>
      <c r="CP223" s="27">
        <f t="shared" si="92"/>
        <v>4274.2612551599996</v>
      </c>
      <c r="CQ223" s="27">
        <f t="shared" si="92"/>
        <v>6696.1119922800008</v>
      </c>
      <c r="CR223" s="27">
        <f t="shared" si="92"/>
        <v>6416.5155556000009</v>
      </c>
      <c r="CS223" s="27">
        <f t="shared" si="92"/>
        <v>3382.32142312</v>
      </c>
      <c r="CT223" s="27">
        <f t="shared" si="92"/>
        <v>6705.9220843199992</v>
      </c>
      <c r="CU223" s="27">
        <f t="shared" si="92"/>
        <v>6034.816266939999</v>
      </c>
      <c r="CV223" s="27">
        <f t="shared" ref="CV223:DY223" si="93">+CV11+CV12+CV45+CV46</f>
        <v>7064.2723588400022</v>
      </c>
      <c r="CW223" s="27">
        <f t="shared" si="93"/>
        <v>5184.2052574199988</v>
      </c>
      <c r="CX223" s="27">
        <f t="shared" si="93"/>
        <v>5794.1231132599987</v>
      </c>
      <c r="CY223" s="27">
        <f t="shared" si="93"/>
        <v>64436.846952219988</v>
      </c>
      <c r="CZ223" s="27">
        <f t="shared" si="93"/>
        <v>5188.5357689199991</v>
      </c>
      <c r="DA223" s="27">
        <f t="shared" si="93"/>
        <v>4158.8697657199991</v>
      </c>
      <c r="DB223" s="27">
        <f t="shared" si="93"/>
        <v>5324.2115181600002</v>
      </c>
      <c r="DC223" s="27">
        <f t="shared" si="93"/>
        <v>3803.9056820599999</v>
      </c>
      <c r="DD223" s="27">
        <f t="shared" si="93"/>
        <v>5019.5397568400003</v>
      </c>
      <c r="DE223" s="27">
        <f t="shared" si="93"/>
        <v>4314.8724562400002</v>
      </c>
      <c r="DF223" s="27">
        <f t="shared" si="93"/>
        <v>5342.0425158600028</v>
      </c>
      <c r="DG223" s="27">
        <f t="shared" si="93"/>
        <v>3543.7838857800007</v>
      </c>
      <c r="DH223" s="27">
        <f t="shared" si="93"/>
        <v>4819.3121950499999</v>
      </c>
      <c r="DI223" s="27">
        <f t="shared" si="93"/>
        <v>4897.8611221600004</v>
      </c>
      <c r="DJ223" s="27">
        <f t="shared" si="93"/>
        <v>5341.3260866399978</v>
      </c>
      <c r="DK223" s="27">
        <f t="shared" si="93"/>
        <v>5771.5264897400011</v>
      </c>
      <c r="DL223" s="27">
        <f t="shared" si="93"/>
        <v>57525.787243170002</v>
      </c>
      <c r="DM223" s="27">
        <f t="shared" si="93"/>
        <v>3740.2059266099986</v>
      </c>
      <c r="DN223" s="27">
        <f t="shared" si="93"/>
        <v>4101.3613005500001</v>
      </c>
      <c r="DO223" s="27">
        <f t="shared" si="93"/>
        <v>7981.1517199599975</v>
      </c>
      <c r="DP223" s="27">
        <f t="shared" si="93"/>
        <v>6806.29631255</v>
      </c>
      <c r="DQ223" s="27">
        <f t="shared" si="93"/>
        <v>7201.7511704299986</v>
      </c>
      <c r="DR223" s="27">
        <f t="shared" si="93"/>
        <v>5231.9355820700002</v>
      </c>
      <c r="DS223" s="27">
        <f t="shared" si="93"/>
        <v>6399.3948505399976</v>
      </c>
      <c r="DT223" s="27">
        <f t="shared" si="93"/>
        <v>6868.1289958000007</v>
      </c>
      <c r="DU223" s="27">
        <f t="shared" si="93"/>
        <v>5899.3698103300012</v>
      </c>
      <c r="DV223" s="27">
        <f t="shared" si="93"/>
        <v>6162.2661933999998</v>
      </c>
      <c r="DW223" s="27">
        <f t="shared" si="93"/>
        <v>6063.6244353000011</v>
      </c>
      <c r="DX223" s="27">
        <f t="shared" si="93"/>
        <v>4753.5093620400003</v>
      </c>
      <c r="DY223" s="27">
        <f t="shared" si="93"/>
        <v>4301.5678848099997</v>
      </c>
      <c r="DZ223" s="27">
        <f t="shared" ref="DZ223:EA223" si="94">+DZ11+DZ12+DZ45+DZ46</f>
        <v>2596.1868796600002</v>
      </c>
      <c r="EA223" s="27">
        <f t="shared" si="94"/>
        <v>0</v>
      </c>
    </row>
    <row r="224" spans="1:152" ht="20.100000000000001" customHeight="1" x14ac:dyDescent="0.2">
      <c r="B224" s="179" t="s">
        <v>98</v>
      </c>
      <c r="C224" s="179"/>
      <c r="D224" s="27">
        <f t="shared" ref="D224:AI224" si="95">+D10+D19+D24+D27+D33+D34+D35+D36+D37+D47+D48+D49+D43</f>
        <v>2758.9554202600007</v>
      </c>
      <c r="E224" s="27">
        <f t="shared" si="95"/>
        <v>3672.5327075299997</v>
      </c>
      <c r="F224" s="27">
        <f t="shared" si="95"/>
        <v>2543.7710585099999</v>
      </c>
      <c r="G224" s="27">
        <f t="shared" si="95"/>
        <v>3013.3048728699996</v>
      </c>
      <c r="H224" s="27">
        <f t="shared" si="95"/>
        <v>3899.6266006400001</v>
      </c>
      <c r="I224" s="27">
        <f t="shared" si="95"/>
        <v>2324.7241403200001</v>
      </c>
      <c r="J224" s="27">
        <f t="shared" si="95"/>
        <v>2720.5505999100001</v>
      </c>
      <c r="K224" s="27">
        <f t="shared" si="95"/>
        <v>2125.9641713000005</v>
      </c>
      <c r="L224" s="27">
        <f t="shared" si="95"/>
        <v>2645.7026888700007</v>
      </c>
      <c r="M224" s="27">
        <f t="shared" si="95"/>
        <v>2917.3995776700003</v>
      </c>
      <c r="N224" s="27">
        <f t="shared" si="95"/>
        <v>3228.8673839400008</v>
      </c>
      <c r="O224" s="27">
        <f t="shared" si="95"/>
        <v>4629.3324814299995</v>
      </c>
      <c r="P224" s="27">
        <f t="shared" si="95"/>
        <v>2857.2433068599998</v>
      </c>
      <c r="Q224" s="27">
        <f t="shared" si="95"/>
        <v>3143.46563393</v>
      </c>
      <c r="R224" s="27">
        <f t="shared" si="95"/>
        <v>3207.7014379100001</v>
      </c>
      <c r="S224" s="27">
        <f t="shared" si="95"/>
        <v>3730.1976376100006</v>
      </c>
      <c r="T224" s="27">
        <f t="shared" si="95"/>
        <v>3271.4844649500001</v>
      </c>
      <c r="U224" s="27">
        <f t="shared" si="95"/>
        <v>3533.0169104899987</v>
      </c>
      <c r="V224" s="27">
        <f t="shared" si="95"/>
        <v>3246.9022962900003</v>
      </c>
      <c r="W224" s="27">
        <f t="shared" si="95"/>
        <v>4075.9667828200008</v>
      </c>
      <c r="X224" s="27">
        <f t="shared" si="95"/>
        <v>4099.3723301400005</v>
      </c>
      <c r="Y224" s="27">
        <f t="shared" si="95"/>
        <v>3630.2839422799998</v>
      </c>
      <c r="Z224" s="27">
        <f t="shared" si="95"/>
        <v>3743.1746775100009</v>
      </c>
      <c r="AA224" s="27">
        <f t="shared" si="95"/>
        <v>4168.7881570899999</v>
      </c>
      <c r="AB224" s="27">
        <f t="shared" si="95"/>
        <v>3140.0371195199996</v>
      </c>
      <c r="AC224" s="27">
        <f t="shared" si="95"/>
        <v>3738.8674532800001</v>
      </c>
      <c r="AD224" s="27">
        <f t="shared" si="95"/>
        <v>4109.2634807300001</v>
      </c>
      <c r="AE224" s="27">
        <f t="shared" si="95"/>
        <v>6762.6413632300028</v>
      </c>
      <c r="AF224" s="27">
        <f t="shared" si="95"/>
        <v>8228.2649340699991</v>
      </c>
      <c r="AG224" s="27">
        <f t="shared" si="95"/>
        <v>5957.2393737599996</v>
      </c>
      <c r="AH224" s="27">
        <f t="shared" si="95"/>
        <v>6343.3626777399995</v>
      </c>
      <c r="AI224" s="27">
        <f t="shared" si="95"/>
        <v>4889.5254633100003</v>
      </c>
      <c r="AJ224" s="27">
        <f t="shared" ref="AJ224:BO224" si="96">+AJ10+AJ19+AJ24+AJ27+AJ33+AJ34+AJ35+AJ36+AJ37+AJ47+AJ48+AJ49+AJ43</f>
        <v>6394.7442352300004</v>
      </c>
      <c r="AK224" s="27">
        <f t="shared" si="96"/>
        <v>5320.3960404999998</v>
      </c>
      <c r="AL224" s="27">
        <f t="shared" si="96"/>
        <v>6368.63008919</v>
      </c>
      <c r="AM224" s="27">
        <f t="shared" si="96"/>
        <v>7603.9588763199999</v>
      </c>
      <c r="AN224" s="27">
        <f t="shared" si="96"/>
        <v>6107.5258986300014</v>
      </c>
      <c r="AO224" s="27">
        <f t="shared" si="96"/>
        <v>5776.2977466200027</v>
      </c>
      <c r="AP224" s="27">
        <f t="shared" si="96"/>
        <v>6903.8143147200044</v>
      </c>
      <c r="AQ224" s="27">
        <f t="shared" si="96"/>
        <v>5342.9769825400035</v>
      </c>
      <c r="AR224" s="27">
        <f t="shared" si="96"/>
        <v>6469.5423077699961</v>
      </c>
      <c r="AS224" s="27">
        <f t="shared" si="96"/>
        <v>5783.956114569999</v>
      </c>
      <c r="AT224" s="27">
        <f t="shared" si="96"/>
        <v>7131.7088656299984</v>
      </c>
      <c r="AU224" s="27">
        <f t="shared" si="96"/>
        <v>7001.9640449699973</v>
      </c>
      <c r="AV224" s="27">
        <f t="shared" si="96"/>
        <v>6546.6398632699984</v>
      </c>
      <c r="AW224" s="27">
        <f t="shared" si="96"/>
        <v>7796.5449164500023</v>
      </c>
      <c r="AX224" s="27">
        <f t="shared" si="96"/>
        <v>5200.4309413999981</v>
      </c>
      <c r="AY224" s="27">
        <f t="shared" si="96"/>
        <v>5400.9176508499986</v>
      </c>
      <c r="AZ224" s="27">
        <f t="shared" si="96"/>
        <v>6210.6127118799986</v>
      </c>
      <c r="BA224" s="27">
        <f t="shared" si="96"/>
        <v>4219.2462917300008</v>
      </c>
      <c r="BB224" s="27">
        <f t="shared" si="96"/>
        <v>5346.2208146999983</v>
      </c>
      <c r="BC224" s="27">
        <f t="shared" si="96"/>
        <v>7860.5452044500053</v>
      </c>
      <c r="BD224" s="27">
        <f t="shared" si="96"/>
        <v>9049.674530459999</v>
      </c>
      <c r="BE224" s="27">
        <f t="shared" si="96"/>
        <v>6774.1795975200012</v>
      </c>
      <c r="BF224" s="27">
        <f t="shared" si="96"/>
        <v>9546.0421232099998</v>
      </c>
      <c r="BG224" s="27">
        <f t="shared" si="96"/>
        <v>7770.2306255099966</v>
      </c>
      <c r="BH224" s="27">
        <f t="shared" si="96"/>
        <v>6465.1539448100029</v>
      </c>
      <c r="BI224" s="27">
        <f t="shared" si="96"/>
        <v>7376.2123822499962</v>
      </c>
      <c r="BJ224" s="27">
        <f t="shared" si="96"/>
        <v>8502.9240532000003</v>
      </c>
      <c r="BK224" s="27">
        <f t="shared" si="96"/>
        <v>7718.110805249994</v>
      </c>
      <c r="BL224" s="27">
        <f t="shared" si="96"/>
        <v>86839.153084970007</v>
      </c>
      <c r="BM224" s="27">
        <f t="shared" si="96"/>
        <v>7338.3133324299997</v>
      </c>
      <c r="BN224" s="27">
        <f t="shared" si="96"/>
        <v>6725.9427952900005</v>
      </c>
      <c r="BO224" s="27">
        <f t="shared" si="96"/>
        <v>8713.1135300499955</v>
      </c>
      <c r="BP224" s="27">
        <f t="shared" ref="BP224:CU224" si="97">+BP10+BP19+BP24+BP27+BP33+BP34+BP35+BP36+BP37+BP47+BP48+BP49+BP43</f>
        <v>9502.1059915999977</v>
      </c>
      <c r="BQ224" s="27">
        <f t="shared" si="97"/>
        <v>10069.806533239996</v>
      </c>
      <c r="BR224" s="27">
        <f t="shared" si="97"/>
        <v>9255.5006378600046</v>
      </c>
      <c r="BS224" s="27">
        <f t="shared" si="97"/>
        <v>12901.688614059996</v>
      </c>
      <c r="BT224" s="27">
        <f t="shared" si="97"/>
        <v>8939.4686821499963</v>
      </c>
      <c r="BU224" s="27">
        <f t="shared" si="97"/>
        <v>7737.8799727099968</v>
      </c>
      <c r="BV224" s="27">
        <f t="shared" si="97"/>
        <v>9835.7254715000017</v>
      </c>
      <c r="BW224" s="27">
        <f t="shared" si="97"/>
        <v>8074.153078010002</v>
      </c>
      <c r="BX224" s="27">
        <f t="shared" si="97"/>
        <v>10840.259345640005</v>
      </c>
      <c r="BY224" s="27">
        <f t="shared" si="97"/>
        <v>109933.95798453999</v>
      </c>
      <c r="BZ224" s="27">
        <f t="shared" si="97"/>
        <v>8544.4409409900018</v>
      </c>
      <c r="CA224" s="27">
        <f t="shared" si="97"/>
        <v>8352.4043050499949</v>
      </c>
      <c r="CB224" s="27">
        <f t="shared" si="97"/>
        <v>9596.6924030999962</v>
      </c>
      <c r="CC224" s="27">
        <f t="shared" si="97"/>
        <v>13601.625961919999</v>
      </c>
      <c r="CD224" s="27">
        <f t="shared" si="97"/>
        <v>11012.550294979999</v>
      </c>
      <c r="CE224" s="27">
        <f t="shared" si="97"/>
        <v>10680.719389819991</v>
      </c>
      <c r="CF224" s="27">
        <f t="shared" si="97"/>
        <v>14585.882436140006</v>
      </c>
      <c r="CG224" s="27">
        <f t="shared" si="97"/>
        <v>9283.7939647300045</v>
      </c>
      <c r="CH224" s="27">
        <f t="shared" si="97"/>
        <v>8250.031697679995</v>
      </c>
      <c r="CI224" s="27">
        <f t="shared" si="97"/>
        <v>9582.2451174000089</v>
      </c>
      <c r="CJ224" s="27">
        <f t="shared" si="97"/>
        <v>9361.1906424999997</v>
      </c>
      <c r="CK224" s="27">
        <f t="shared" si="97"/>
        <v>12488.490762749998</v>
      </c>
      <c r="CL224" s="27">
        <f t="shared" si="97"/>
        <v>125340.06791706001</v>
      </c>
      <c r="CM224" s="27">
        <f t="shared" si="97"/>
        <v>12416.30295372</v>
      </c>
      <c r="CN224" s="27">
        <f t="shared" si="97"/>
        <v>12628.460541230017</v>
      </c>
      <c r="CO224" s="27">
        <f t="shared" si="97"/>
        <v>12635.568834580001</v>
      </c>
      <c r="CP224" s="27">
        <f t="shared" si="97"/>
        <v>12402.623095689996</v>
      </c>
      <c r="CQ224" s="27">
        <f t="shared" si="97"/>
        <v>14770.748224100003</v>
      </c>
      <c r="CR224" s="27">
        <f t="shared" si="97"/>
        <v>14877.187345190006</v>
      </c>
      <c r="CS224" s="27">
        <f t="shared" si="97"/>
        <v>13803.313600879988</v>
      </c>
      <c r="CT224" s="27">
        <f t="shared" si="97"/>
        <v>20335.332879690002</v>
      </c>
      <c r="CU224" s="27">
        <f t="shared" si="97"/>
        <v>21165.58100404001</v>
      </c>
      <c r="CV224" s="27">
        <f t="shared" ref="CV224:DY224" si="98">+CV10+CV19+CV24+CV27+CV33+CV34+CV35+CV36+CV37+CV47+CV48+CV49+CV43</f>
        <v>22651.201232039999</v>
      </c>
      <c r="CW224" s="27">
        <f t="shared" si="98"/>
        <v>18208.937248550003</v>
      </c>
      <c r="CX224" s="27">
        <f t="shared" si="98"/>
        <v>21426.828313200022</v>
      </c>
      <c r="CY224" s="27">
        <f t="shared" si="98"/>
        <v>197322.0852729101</v>
      </c>
      <c r="CZ224" s="27">
        <f t="shared" si="98"/>
        <v>17135.489054010002</v>
      </c>
      <c r="DA224" s="27">
        <f t="shared" si="98"/>
        <v>15709.58243833999</v>
      </c>
      <c r="DB224" s="27">
        <f t="shared" si="98"/>
        <v>19006.018909660004</v>
      </c>
      <c r="DC224" s="27">
        <f t="shared" si="98"/>
        <v>20220.70782691002</v>
      </c>
      <c r="DD224" s="27">
        <f t="shared" si="98"/>
        <v>18554.315790160003</v>
      </c>
      <c r="DE224" s="27">
        <f t="shared" si="98"/>
        <v>15817.230444990004</v>
      </c>
      <c r="DF224" s="27">
        <f t="shared" si="98"/>
        <v>16466.635696689988</v>
      </c>
      <c r="DG224" s="27">
        <f t="shared" si="98"/>
        <v>14356.053497890005</v>
      </c>
      <c r="DH224" s="27">
        <f t="shared" si="98"/>
        <v>16442.338977809999</v>
      </c>
      <c r="DI224" s="27">
        <f t="shared" si="98"/>
        <v>18358.392219969999</v>
      </c>
      <c r="DJ224" s="27">
        <f t="shared" si="98"/>
        <v>19257.987113949999</v>
      </c>
      <c r="DK224" s="27">
        <f t="shared" si="98"/>
        <v>19955.09290185001</v>
      </c>
      <c r="DL224" s="27">
        <f t="shared" si="98"/>
        <v>211279.84487223002</v>
      </c>
      <c r="DM224" s="27">
        <f t="shared" si="98"/>
        <v>18532.630875529998</v>
      </c>
      <c r="DN224" s="27">
        <f t="shared" si="98"/>
        <v>15335.895459210007</v>
      </c>
      <c r="DO224" s="27">
        <f t="shared" si="98"/>
        <v>21040.081773339985</v>
      </c>
      <c r="DP224" s="27">
        <f t="shared" si="98"/>
        <v>26974.528181069996</v>
      </c>
      <c r="DQ224" s="27">
        <f t="shared" si="98"/>
        <v>23219.987986839969</v>
      </c>
      <c r="DR224" s="27">
        <f t="shared" si="98"/>
        <v>20971.063512210003</v>
      </c>
      <c r="DS224" s="27">
        <f t="shared" si="98"/>
        <v>22974.987586859992</v>
      </c>
      <c r="DT224" s="27">
        <f t="shared" si="98"/>
        <v>20214.61873882998</v>
      </c>
      <c r="DU224" s="27">
        <f t="shared" si="98"/>
        <v>19747.108273489997</v>
      </c>
      <c r="DV224" s="27">
        <f t="shared" si="98"/>
        <v>30289.522987829936</v>
      </c>
      <c r="DW224" s="27">
        <f t="shared" si="98"/>
        <v>18831.415708970013</v>
      </c>
      <c r="DX224" s="27">
        <f t="shared" si="98"/>
        <v>18284.872022029987</v>
      </c>
      <c r="DY224" s="27">
        <f t="shared" si="98"/>
        <v>17387.410164730005</v>
      </c>
      <c r="DZ224" s="27">
        <f t="shared" ref="DZ224:EA224" si="99">+DZ10+DZ19+DZ24+DZ27+DZ33+DZ34+DZ35+DZ36+DZ37+DZ47+DZ48+DZ49+DZ43</f>
        <v>11317.898967450001</v>
      </c>
      <c r="EA224" s="27">
        <f t="shared" si="99"/>
        <v>0</v>
      </c>
    </row>
    <row r="225" spans="2:131" ht="20.100000000000001" customHeight="1" x14ac:dyDescent="0.2">
      <c r="B225" s="179" t="s">
        <v>99</v>
      </c>
      <c r="C225" s="179"/>
      <c r="D225" s="27">
        <f t="shared" ref="D225:AI225" si="100">+D16+D25</f>
        <v>2409.6399392099997</v>
      </c>
      <c r="E225" s="27">
        <f t="shared" si="100"/>
        <v>2432.1529554000003</v>
      </c>
      <c r="F225" s="27">
        <f t="shared" si="100"/>
        <v>2405.5995175100002</v>
      </c>
      <c r="G225" s="27">
        <f t="shared" si="100"/>
        <v>2819.0721879100001</v>
      </c>
      <c r="H225" s="27">
        <f t="shared" si="100"/>
        <v>2578.4144047700001</v>
      </c>
      <c r="I225" s="27">
        <f t="shared" si="100"/>
        <v>2555.68186066</v>
      </c>
      <c r="J225" s="27">
        <f t="shared" si="100"/>
        <v>2494.8778856600002</v>
      </c>
      <c r="K225" s="27">
        <f t="shared" si="100"/>
        <v>2377.9058001799999</v>
      </c>
      <c r="L225" s="27">
        <f t="shared" si="100"/>
        <v>3801.6375917600003</v>
      </c>
      <c r="M225" s="27">
        <f t="shared" si="100"/>
        <v>3236.7064811799996</v>
      </c>
      <c r="N225" s="27">
        <f t="shared" si="100"/>
        <v>3275.5895651999999</v>
      </c>
      <c r="O225" s="27">
        <f t="shared" si="100"/>
        <v>3587.7397029199997</v>
      </c>
      <c r="P225" s="27">
        <f t="shared" si="100"/>
        <v>3006.5549491200009</v>
      </c>
      <c r="Q225" s="27">
        <f t="shared" si="100"/>
        <v>2621.8633274000013</v>
      </c>
      <c r="R225" s="27">
        <f t="shared" si="100"/>
        <v>3539.1775192699984</v>
      </c>
      <c r="S225" s="27">
        <f t="shared" si="100"/>
        <v>3308.2662798299989</v>
      </c>
      <c r="T225" s="27">
        <f t="shared" si="100"/>
        <v>2745.8444962499993</v>
      </c>
      <c r="U225" s="27">
        <f t="shared" si="100"/>
        <v>3073.0514392699997</v>
      </c>
      <c r="V225" s="27">
        <f t="shared" si="100"/>
        <v>4060.6055425199997</v>
      </c>
      <c r="W225" s="27">
        <f t="shared" si="100"/>
        <v>3846.1612849300013</v>
      </c>
      <c r="X225" s="27">
        <f t="shared" si="100"/>
        <v>3256.975064090002</v>
      </c>
      <c r="Y225" s="27">
        <f t="shared" si="100"/>
        <v>3958.103993929999</v>
      </c>
      <c r="Z225" s="27">
        <f t="shared" si="100"/>
        <v>3013.8356792499999</v>
      </c>
      <c r="AA225" s="27">
        <f t="shared" si="100"/>
        <v>4532.7612802100002</v>
      </c>
      <c r="AB225" s="27">
        <f t="shared" si="100"/>
        <v>3729.0635157800002</v>
      </c>
      <c r="AC225" s="27">
        <f t="shared" si="100"/>
        <v>3812.2440002800004</v>
      </c>
      <c r="AD225" s="27">
        <f t="shared" si="100"/>
        <v>4075.0226107700005</v>
      </c>
      <c r="AE225" s="27">
        <f t="shared" si="100"/>
        <v>5124.1522218699993</v>
      </c>
      <c r="AF225" s="27">
        <f t="shared" si="100"/>
        <v>4372.9366830999988</v>
      </c>
      <c r="AG225" s="27">
        <f t="shared" si="100"/>
        <v>3827.3251025000004</v>
      </c>
      <c r="AH225" s="27">
        <f t="shared" si="100"/>
        <v>7673.1766947199994</v>
      </c>
      <c r="AI225" s="27">
        <f t="shared" si="100"/>
        <v>5249.6340520399999</v>
      </c>
      <c r="AJ225" s="27">
        <f t="shared" ref="AJ225:BO225" si="101">+AJ16+AJ25</f>
        <v>5893.6766722800003</v>
      </c>
      <c r="AK225" s="27">
        <f t="shared" si="101"/>
        <v>5087.9408363399998</v>
      </c>
      <c r="AL225" s="27">
        <f t="shared" si="101"/>
        <v>5827.82200173</v>
      </c>
      <c r="AM225" s="27">
        <f t="shared" si="101"/>
        <v>6858.6229283499997</v>
      </c>
      <c r="AN225" s="27">
        <f t="shared" si="101"/>
        <v>6723.4805055500001</v>
      </c>
      <c r="AO225" s="27">
        <f t="shared" si="101"/>
        <v>5157.2845698000019</v>
      </c>
      <c r="AP225" s="27">
        <f t="shared" si="101"/>
        <v>7078.7296259400027</v>
      </c>
      <c r="AQ225" s="27">
        <f t="shared" si="101"/>
        <v>7634.1833448999996</v>
      </c>
      <c r="AR225" s="27">
        <f t="shared" si="101"/>
        <v>7594.8381765199993</v>
      </c>
      <c r="AS225" s="27">
        <f t="shared" si="101"/>
        <v>6771.8987975300006</v>
      </c>
      <c r="AT225" s="27">
        <f t="shared" si="101"/>
        <v>8929.4092400400004</v>
      </c>
      <c r="AU225" s="27">
        <f t="shared" si="101"/>
        <v>7799.2772737499999</v>
      </c>
      <c r="AV225" s="27">
        <f t="shared" si="101"/>
        <v>6954.4860984299994</v>
      </c>
      <c r="AW225" s="27">
        <f t="shared" si="101"/>
        <v>8981.9858039999999</v>
      </c>
      <c r="AX225" s="27">
        <f t="shared" si="101"/>
        <v>7771.8792283699986</v>
      </c>
      <c r="AY225" s="27">
        <f t="shared" si="101"/>
        <v>8372.5926546500014</v>
      </c>
      <c r="AZ225" s="27">
        <f t="shared" si="101"/>
        <v>8146.055932350002</v>
      </c>
      <c r="BA225" s="27">
        <f t="shared" si="101"/>
        <v>7009.7345669699989</v>
      </c>
      <c r="BB225" s="27">
        <f t="shared" si="101"/>
        <v>7714.5357718199975</v>
      </c>
      <c r="BC225" s="27">
        <f t="shared" si="101"/>
        <v>9463.6225847699989</v>
      </c>
      <c r="BD225" s="27">
        <f t="shared" si="101"/>
        <v>7597.3558512599939</v>
      </c>
      <c r="BE225" s="27">
        <f t="shared" si="101"/>
        <v>7060.7028934599966</v>
      </c>
      <c r="BF225" s="27">
        <f t="shared" si="101"/>
        <v>8921.0878105799984</v>
      </c>
      <c r="BG225" s="27">
        <f t="shared" si="101"/>
        <v>7364.0791433500044</v>
      </c>
      <c r="BH225" s="27">
        <f t="shared" si="101"/>
        <v>6756.6418603699985</v>
      </c>
      <c r="BI225" s="27">
        <f t="shared" si="101"/>
        <v>7821.8327522600011</v>
      </c>
      <c r="BJ225" s="27">
        <f t="shared" si="101"/>
        <v>7792.1634990000002</v>
      </c>
      <c r="BK225" s="27">
        <f t="shared" si="101"/>
        <v>10530.540692949995</v>
      </c>
      <c r="BL225" s="27">
        <f t="shared" si="101"/>
        <v>96178.35335913999</v>
      </c>
      <c r="BM225" s="27">
        <f t="shared" si="101"/>
        <v>9721.1457950199983</v>
      </c>
      <c r="BN225" s="27">
        <f t="shared" si="101"/>
        <v>6908.2951156200033</v>
      </c>
      <c r="BO225" s="27">
        <f t="shared" si="101"/>
        <v>7206.236796289998</v>
      </c>
      <c r="BP225" s="27">
        <f t="shared" ref="BP225:CU225" si="102">+BP16+BP25</f>
        <v>9315.2325541599948</v>
      </c>
      <c r="BQ225" s="27">
        <f t="shared" si="102"/>
        <v>9000.7617700300016</v>
      </c>
      <c r="BR225" s="27">
        <f t="shared" si="102"/>
        <v>8293.4067909199948</v>
      </c>
      <c r="BS225" s="27">
        <f t="shared" si="102"/>
        <v>10985.060243709995</v>
      </c>
      <c r="BT225" s="27">
        <f t="shared" si="102"/>
        <v>8291.9520042099975</v>
      </c>
      <c r="BU225" s="27">
        <f t="shared" si="102"/>
        <v>10495.053310290001</v>
      </c>
      <c r="BV225" s="27">
        <f t="shared" si="102"/>
        <v>10622.367440420003</v>
      </c>
      <c r="BW225" s="27">
        <f t="shared" si="102"/>
        <v>9166.3134187600026</v>
      </c>
      <c r="BX225" s="27">
        <f t="shared" si="102"/>
        <v>13899.114389079998</v>
      </c>
      <c r="BY225" s="27">
        <f t="shared" si="102"/>
        <v>113904.93962851001</v>
      </c>
      <c r="BZ225" s="27">
        <f t="shared" si="102"/>
        <v>10794.160327060004</v>
      </c>
      <c r="CA225" s="27">
        <f t="shared" si="102"/>
        <v>9184.7468187599989</v>
      </c>
      <c r="CB225" s="27">
        <f t="shared" si="102"/>
        <v>9073.0911673600058</v>
      </c>
      <c r="CC225" s="27">
        <f t="shared" si="102"/>
        <v>9901.1687535599922</v>
      </c>
      <c r="CD225" s="27">
        <f t="shared" si="102"/>
        <v>9046.0821721200009</v>
      </c>
      <c r="CE225" s="27">
        <f t="shared" si="102"/>
        <v>10266.581925539997</v>
      </c>
      <c r="CF225" s="27">
        <f t="shared" si="102"/>
        <v>11832.191776700001</v>
      </c>
      <c r="CG225" s="27">
        <f t="shared" si="102"/>
        <v>8992.0658809000015</v>
      </c>
      <c r="CH225" s="27">
        <f t="shared" si="102"/>
        <v>10430.282340020007</v>
      </c>
      <c r="CI225" s="27">
        <f t="shared" si="102"/>
        <v>12662.982038060003</v>
      </c>
      <c r="CJ225" s="27">
        <f t="shared" si="102"/>
        <v>11197.604581259995</v>
      </c>
      <c r="CK225" s="27">
        <f t="shared" si="102"/>
        <v>14622.308592749989</v>
      </c>
      <c r="CL225" s="27">
        <f t="shared" si="102"/>
        <v>128003.26637408999</v>
      </c>
      <c r="CM225" s="27">
        <f t="shared" si="102"/>
        <v>9941.8882398200003</v>
      </c>
      <c r="CN225" s="27">
        <f t="shared" si="102"/>
        <v>8762.7027663599965</v>
      </c>
      <c r="CO225" s="27">
        <f t="shared" si="102"/>
        <v>11883.089605760002</v>
      </c>
      <c r="CP225" s="27">
        <f t="shared" si="102"/>
        <v>11883.800333079997</v>
      </c>
      <c r="CQ225" s="27">
        <f t="shared" si="102"/>
        <v>11206.317768899997</v>
      </c>
      <c r="CR225" s="27">
        <f t="shared" si="102"/>
        <v>12400.456084239999</v>
      </c>
      <c r="CS225" s="27">
        <f t="shared" si="102"/>
        <v>9796.9306854600072</v>
      </c>
      <c r="CT225" s="27">
        <f t="shared" si="102"/>
        <v>11107.800063600003</v>
      </c>
      <c r="CU225" s="27">
        <f t="shared" si="102"/>
        <v>11083.871656900004</v>
      </c>
      <c r="CV225" s="27">
        <f t="shared" ref="CV225:DY225" si="103">+CV16+CV25</f>
        <v>11407.561914540005</v>
      </c>
      <c r="CW225" s="27">
        <f t="shared" si="103"/>
        <v>11185.685569100007</v>
      </c>
      <c r="CX225" s="27">
        <f t="shared" si="103"/>
        <v>15292.831173559996</v>
      </c>
      <c r="CY225" s="27">
        <f t="shared" si="103"/>
        <v>135952.93586132</v>
      </c>
      <c r="CZ225" s="27">
        <f t="shared" si="103"/>
        <v>9754.8211643199993</v>
      </c>
      <c r="DA225" s="27">
        <f t="shared" si="103"/>
        <v>7681.1560462599991</v>
      </c>
      <c r="DB225" s="27">
        <f t="shared" si="103"/>
        <v>10737.775838880003</v>
      </c>
      <c r="DC225" s="27">
        <f t="shared" si="103"/>
        <v>12359.328451800004</v>
      </c>
      <c r="DD225" s="27">
        <f t="shared" si="103"/>
        <v>10566.667899819993</v>
      </c>
      <c r="DE225" s="27">
        <f t="shared" si="103"/>
        <v>10257.762596020002</v>
      </c>
      <c r="DF225" s="27">
        <f t="shared" si="103"/>
        <v>10832.135144000007</v>
      </c>
      <c r="DG225" s="27">
        <f t="shared" si="103"/>
        <v>11355.871115939997</v>
      </c>
      <c r="DH225" s="27">
        <f t="shared" si="103"/>
        <v>10497.062877980003</v>
      </c>
      <c r="DI225" s="27">
        <f t="shared" si="103"/>
        <v>12377.821282659999</v>
      </c>
      <c r="DJ225" s="27">
        <f t="shared" si="103"/>
        <v>11376.064441140003</v>
      </c>
      <c r="DK225" s="27">
        <f t="shared" si="103"/>
        <v>13281.292248300002</v>
      </c>
      <c r="DL225" s="27">
        <f t="shared" si="103"/>
        <v>131077.75910712001</v>
      </c>
      <c r="DM225" s="27">
        <f t="shared" si="103"/>
        <v>12546.542158379994</v>
      </c>
      <c r="DN225" s="27">
        <f t="shared" si="103"/>
        <v>9253.1966906399939</v>
      </c>
      <c r="DO225" s="27">
        <f t="shared" si="103"/>
        <v>11639.996667199995</v>
      </c>
      <c r="DP225" s="27">
        <f t="shared" si="103"/>
        <v>13797.669137660007</v>
      </c>
      <c r="DQ225" s="27">
        <f t="shared" si="103"/>
        <v>12129.230542039992</v>
      </c>
      <c r="DR225" s="27">
        <f t="shared" si="103"/>
        <v>12651.979254159995</v>
      </c>
      <c r="DS225" s="27">
        <f t="shared" si="103"/>
        <v>13129.824350220002</v>
      </c>
      <c r="DT225" s="27">
        <f t="shared" si="103"/>
        <v>12764.170624419996</v>
      </c>
      <c r="DU225" s="27">
        <f t="shared" si="103"/>
        <v>11101.131379800005</v>
      </c>
      <c r="DV225" s="27">
        <f t="shared" si="103"/>
        <v>13065.797808539997</v>
      </c>
      <c r="DW225" s="27">
        <f t="shared" si="103"/>
        <v>14353.049232899995</v>
      </c>
      <c r="DX225" s="27">
        <f t="shared" si="103"/>
        <v>16139.926503019999</v>
      </c>
      <c r="DY225" s="27">
        <f t="shared" si="103"/>
        <v>17238.502485030003</v>
      </c>
      <c r="DZ225" s="27">
        <f t="shared" ref="DZ225:EA225" si="104">+DZ16+DZ25</f>
        <v>11464.584989009993</v>
      </c>
      <c r="EA225" s="27">
        <f t="shared" si="104"/>
        <v>0</v>
      </c>
    </row>
    <row r="226" spans="2:131" ht="20.100000000000001" customHeight="1" x14ac:dyDescent="0.2">
      <c r="B226" s="452" t="s">
        <v>260</v>
      </c>
      <c r="C226" s="179"/>
      <c r="D226" s="27">
        <f>+D41+D42+D57+D56</f>
        <v>0</v>
      </c>
      <c r="E226" s="27">
        <f t="shared" ref="E226:BP226" si="105">+E41+E42+E57+E56</f>
        <v>0</v>
      </c>
      <c r="F226" s="27">
        <f t="shared" si="105"/>
        <v>0</v>
      </c>
      <c r="G226" s="27">
        <f t="shared" si="105"/>
        <v>0</v>
      </c>
      <c r="H226" s="27">
        <f t="shared" si="105"/>
        <v>0</v>
      </c>
      <c r="I226" s="27">
        <f t="shared" si="105"/>
        <v>0</v>
      </c>
      <c r="J226" s="27">
        <f t="shared" si="105"/>
        <v>0</v>
      </c>
      <c r="K226" s="27">
        <f t="shared" si="105"/>
        <v>0</v>
      </c>
      <c r="L226" s="27">
        <f t="shared" si="105"/>
        <v>0</v>
      </c>
      <c r="M226" s="27">
        <f t="shared" si="105"/>
        <v>0</v>
      </c>
      <c r="N226" s="27">
        <f t="shared" si="105"/>
        <v>0</v>
      </c>
      <c r="O226" s="27">
        <f t="shared" si="105"/>
        <v>0</v>
      </c>
      <c r="P226" s="27">
        <f t="shared" si="105"/>
        <v>0</v>
      </c>
      <c r="Q226" s="27">
        <f t="shared" si="105"/>
        <v>0</v>
      </c>
      <c r="R226" s="27">
        <f t="shared" si="105"/>
        <v>0</v>
      </c>
      <c r="S226" s="27">
        <f t="shared" si="105"/>
        <v>0</v>
      </c>
      <c r="T226" s="27">
        <f t="shared" si="105"/>
        <v>0</v>
      </c>
      <c r="U226" s="27">
        <f t="shared" si="105"/>
        <v>0</v>
      </c>
      <c r="V226" s="27">
        <f t="shared" si="105"/>
        <v>0</v>
      </c>
      <c r="W226" s="27">
        <f t="shared" si="105"/>
        <v>0</v>
      </c>
      <c r="X226" s="27">
        <f t="shared" si="105"/>
        <v>0</v>
      </c>
      <c r="Y226" s="27">
        <f t="shared" si="105"/>
        <v>0</v>
      </c>
      <c r="Z226" s="27">
        <f t="shared" si="105"/>
        <v>0</v>
      </c>
      <c r="AA226" s="27">
        <f t="shared" si="105"/>
        <v>0</v>
      </c>
      <c r="AB226" s="27">
        <f t="shared" si="105"/>
        <v>0</v>
      </c>
      <c r="AC226" s="27">
        <f t="shared" si="105"/>
        <v>0</v>
      </c>
      <c r="AD226" s="27">
        <f t="shared" si="105"/>
        <v>0</v>
      </c>
      <c r="AE226" s="27">
        <f t="shared" si="105"/>
        <v>0</v>
      </c>
      <c r="AF226" s="27">
        <f t="shared" si="105"/>
        <v>0</v>
      </c>
      <c r="AG226" s="27">
        <f t="shared" si="105"/>
        <v>0</v>
      </c>
      <c r="AH226" s="27">
        <f t="shared" si="105"/>
        <v>0</v>
      </c>
      <c r="AI226" s="27">
        <f t="shared" si="105"/>
        <v>0</v>
      </c>
      <c r="AJ226" s="27">
        <f t="shared" si="105"/>
        <v>0</v>
      </c>
      <c r="AK226" s="27">
        <f t="shared" si="105"/>
        <v>0</v>
      </c>
      <c r="AL226" s="27">
        <f t="shared" si="105"/>
        <v>0</v>
      </c>
      <c r="AM226" s="27">
        <f t="shared" si="105"/>
        <v>0</v>
      </c>
      <c r="AN226" s="27">
        <f t="shared" si="105"/>
        <v>0</v>
      </c>
      <c r="AO226" s="27">
        <f t="shared" si="105"/>
        <v>0</v>
      </c>
      <c r="AP226" s="27">
        <f t="shared" si="105"/>
        <v>0</v>
      </c>
      <c r="AQ226" s="27">
        <f t="shared" si="105"/>
        <v>0</v>
      </c>
      <c r="AR226" s="27">
        <f t="shared" si="105"/>
        <v>0</v>
      </c>
      <c r="AS226" s="27">
        <f t="shared" si="105"/>
        <v>0</v>
      </c>
      <c r="AT226" s="27">
        <f t="shared" si="105"/>
        <v>0</v>
      </c>
      <c r="AU226" s="27">
        <f t="shared" si="105"/>
        <v>0</v>
      </c>
      <c r="AV226" s="27">
        <f t="shared" si="105"/>
        <v>0</v>
      </c>
      <c r="AW226" s="27">
        <f t="shared" si="105"/>
        <v>0</v>
      </c>
      <c r="AX226" s="27">
        <f t="shared" si="105"/>
        <v>0</v>
      </c>
      <c r="AY226" s="27">
        <f t="shared" si="105"/>
        <v>0</v>
      </c>
      <c r="AZ226" s="27">
        <f t="shared" si="105"/>
        <v>0</v>
      </c>
      <c r="BA226" s="27">
        <f t="shared" si="105"/>
        <v>0</v>
      </c>
      <c r="BB226" s="27">
        <f t="shared" si="105"/>
        <v>0</v>
      </c>
      <c r="BC226" s="27">
        <f t="shared" si="105"/>
        <v>0</v>
      </c>
      <c r="BD226" s="27">
        <f t="shared" si="105"/>
        <v>0</v>
      </c>
      <c r="BE226" s="27">
        <f t="shared" si="105"/>
        <v>0</v>
      </c>
      <c r="BF226" s="27">
        <f t="shared" si="105"/>
        <v>0</v>
      </c>
      <c r="BG226" s="27">
        <f t="shared" si="105"/>
        <v>0</v>
      </c>
      <c r="BH226" s="27">
        <f t="shared" si="105"/>
        <v>0</v>
      </c>
      <c r="BI226" s="27">
        <f t="shared" si="105"/>
        <v>0</v>
      </c>
      <c r="BJ226" s="27">
        <f t="shared" si="105"/>
        <v>0</v>
      </c>
      <c r="BK226" s="27">
        <f t="shared" si="105"/>
        <v>0</v>
      </c>
      <c r="BL226" s="27">
        <f t="shared" si="105"/>
        <v>0</v>
      </c>
      <c r="BM226" s="27">
        <f t="shared" si="105"/>
        <v>0</v>
      </c>
      <c r="BN226" s="27">
        <f t="shared" si="105"/>
        <v>0</v>
      </c>
      <c r="BO226" s="27">
        <f t="shared" si="105"/>
        <v>0</v>
      </c>
      <c r="BP226" s="27">
        <f t="shared" si="105"/>
        <v>0</v>
      </c>
      <c r="BQ226" s="27">
        <f t="shared" ref="BQ226:DZ226" si="106">+BQ41+BQ42+BQ57+BQ56</f>
        <v>0</v>
      </c>
      <c r="BR226" s="27">
        <f t="shared" si="106"/>
        <v>0</v>
      </c>
      <c r="BS226" s="27">
        <f t="shared" si="106"/>
        <v>0</v>
      </c>
      <c r="BT226" s="27">
        <f t="shared" si="106"/>
        <v>0</v>
      </c>
      <c r="BU226" s="27">
        <f t="shared" si="106"/>
        <v>0</v>
      </c>
      <c r="BV226" s="27">
        <f t="shared" si="106"/>
        <v>0</v>
      </c>
      <c r="BW226" s="27">
        <f t="shared" si="106"/>
        <v>0</v>
      </c>
      <c r="BX226" s="27">
        <f t="shared" si="106"/>
        <v>0</v>
      </c>
      <c r="BY226" s="27">
        <f t="shared" si="106"/>
        <v>0</v>
      </c>
      <c r="BZ226" s="27">
        <f t="shared" si="106"/>
        <v>0</v>
      </c>
      <c r="CA226" s="27">
        <f t="shared" si="106"/>
        <v>0</v>
      </c>
      <c r="CB226" s="27">
        <f t="shared" si="106"/>
        <v>0</v>
      </c>
      <c r="CC226" s="27">
        <f t="shared" si="106"/>
        <v>0</v>
      </c>
      <c r="CD226" s="27">
        <f t="shared" si="106"/>
        <v>0</v>
      </c>
      <c r="CE226" s="27">
        <f t="shared" si="106"/>
        <v>0</v>
      </c>
      <c r="CF226" s="27">
        <f t="shared" si="106"/>
        <v>0</v>
      </c>
      <c r="CG226" s="27">
        <f t="shared" si="106"/>
        <v>0</v>
      </c>
      <c r="CH226" s="27">
        <f t="shared" si="106"/>
        <v>0</v>
      </c>
      <c r="CI226" s="27">
        <f t="shared" si="106"/>
        <v>0</v>
      </c>
      <c r="CJ226" s="27">
        <f t="shared" si="106"/>
        <v>0</v>
      </c>
      <c r="CK226" s="27">
        <f t="shared" si="106"/>
        <v>0</v>
      </c>
      <c r="CL226" s="27">
        <f t="shared" si="106"/>
        <v>0</v>
      </c>
      <c r="CM226" s="27">
        <f t="shared" si="106"/>
        <v>0</v>
      </c>
      <c r="CN226" s="27">
        <f t="shared" si="106"/>
        <v>0</v>
      </c>
      <c r="CO226" s="27">
        <f t="shared" si="106"/>
        <v>0</v>
      </c>
      <c r="CP226" s="27">
        <f t="shared" si="106"/>
        <v>0</v>
      </c>
      <c r="CQ226" s="27">
        <f t="shared" si="106"/>
        <v>0</v>
      </c>
      <c r="CR226" s="27">
        <f t="shared" si="106"/>
        <v>0</v>
      </c>
      <c r="CS226" s="27">
        <f t="shared" si="106"/>
        <v>0</v>
      </c>
      <c r="CT226" s="27">
        <f t="shared" si="106"/>
        <v>0</v>
      </c>
      <c r="CU226" s="27">
        <f t="shared" si="106"/>
        <v>0</v>
      </c>
      <c r="CV226" s="27">
        <f t="shared" si="106"/>
        <v>0</v>
      </c>
      <c r="CW226" s="27">
        <f t="shared" si="106"/>
        <v>0</v>
      </c>
      <c r="CX226" s="27">
        <f t="shared" si="106"/>
        <v>0</v>
      </c>
      <c r="CY226" s="27">
        <f t="shared" si="106"/>
        <v>0</v>
      </c>
      <c r="CZ226" s="27">
        <f t="shared" si="106"/>
        <v>0</v>
      </c>
      <c r="DA226" s="27">
        <f t="shared" si="106"/>
        <v>0</v>
      </c>
      <c r="DB226" s="27">
        <f t="shared" si="106"/>
        <v>0</v>
      </c>
      <c r="DC226" s="27">
        <f t="shared" si="106"/>
        <v>0</v>
      </c>
      <c r="DD226" s="27">
        <f t="shared" si="106"/>
        <v>0</v>
      </c>
      <c r="DE226" s="27">
        <f t="shared" si="106"/>
        <v>0</v>
      </c>
      <c r="DF226" s="27">
        <f t="shared" si="106"/>
        <v>0</v>
      </c>
      <c r="DG226" s="27">
        <f t="shared" si="106"/>
        <v>0</v>
      </c>
      <c r="DH226" s="27">
        <f t="shared" si="106"/>
        <v>0</v>
      </c>
      <c r="DI226" s="27">
        <f t="shared" si="106"/>
        <v>0</v>
      </c>
      <c r="DJ226" s="27">
        <f t="shared" si="106"/>
        <v>0</v>
      </c>
      <c r="DK226" s="27">
        <f t="shared" si="106"/>
        <v>0</v>
      </c>
      <c r="DL226" s="27">
        <f t="shared" si="106"/>
        <v>0</v>
      </c>
      <c r="DM226" s="27">
        <f t="shared" si="106"/>
        <v>0</v>
      </c>
      <c r="DN226" s="27">
        <f t="shared" si="106"/>
        <v>0</v>
      </c>
      <c r="DO226" s="27">
        <f t="shared" si="106"/>
        <v>0</v>
      </c>
      <c r="DP226" s="27">
        <f t="shared" si="106"/>
        <v>0</v>
      </c>
      <c r="DQ226" s="27">
        <f t="shared" si="106"/>
        <v>0</v>
      </c>
      <c r="DR226" s="27">
        <f t="shared" si="106"/>
        <v>0</v>
      </c>
      <c r="DS226" s="27">
        <f t="shared" si="106"/>
        <v>0</v>
      </c>
      <c r="DT226" s="27">
        <f t="shared" si="106"/>
        <v>0</v>
      </c>
      <c r="DU226" s="27">
        <f t="shared" si="106"/>
        <v>0</v>
      </c>
      <c r="DV226" s="27">
        <f t="shared" si="106"/>
        <v>0</v>
      </c>
      <c r="DW226" s="27">
        <f t="shared" si="106"/>
        <v>0</v>
      </c>
      <c r="DX226" s="27">
        <f t="shared" si="106"/>
        <v>0</v>
      </c>
      <c r="DY226" s="27">
        <f t="shared" si="106"/>
        <v>3.9235533</v>
      </c>
      <c r="DZ226" s="27">
        <f t="shared" si="106"/>
        <v>6.8128541800000004</v>
      </c>
      <c r="EA226" s="27">
        <f t="shared" ref="EA226" si="107">+EA41+EA42+EA57+EA56</f>
        <v>0</v>
      </c>
    </row>
    <row r="227" spans="2:131" ht="20.100000000000001" customHeight="1" x14ac:dyDescent="0.2">
      <c r="B227" s="179" t="s">
        <v>143</v>
      </c>
      <c r="C227" s="179"/>
      <c r="D227" s="27">
        <f t="shared" ref="D227:AI227" si="108">+D20+D21+D22+D54+D38+D39+D40+D55</f>
        <v>0</v>
      </c>
      <c r="E227" s="27">
        <f t="shared" si="108"/>
        <v>0</v>
      </c>
      <c r="F227" s="27">
        <f t="shared" si="108"/>
        <v>0</v>
      </c>
      <c r="G227" s="27">
        <f t="shared" si="108"/>
        <v>0</v>
      </c>
      <c r="H227" s="27">
        <f t="shared" si="108"/>
        <v>3.9999999999999998E-6</v>
      </c>
      <c r="I227" s="27">
        <f t="shared" si="108"/>
        <v>0</v>
      </c>
      <c r="J227" s="27">
        <f t="shared" si="108"/>
        <v>0</v>
      </c>
      <c r="K227" s="27">
        <f t="shared" si="108"/>
        <v>0</v>
      </c>
      <c r="L227" s="27">
        <f t="shared" si="108"/>
        <v>0</v>
      </c>
      <c r="M227" s="27">
        <f t="shared" si="108"/>
        <v>0</v>
      </c>
      <c r="N227" s="27">
        <f t="shared" si="108"/>
        <v>0</v>
      </c>
      <c r="O227" s="27">
        <f t="shared" si="108"/>
        <v>0</v>
      </c>
      <c r="P227" s="27">
        <f t="shared" si="108"/>
        <v>0</v>
      </c>
      <c r="Q227" s="27">
        <f t="shared" si="108"/>
        <v>0</v>
      </c>
      <c r="R227" s="27">
        <f t="shared" si="108"/>
        <v>0</v>
      </c>
      <c r="S227" s="27">
        <f t="shared" si="108"/>
        <v>0</v>
      </c>
      <c r="T227" s="27">
        <f t="shared" si="108"/>
        <v>3.9999999999999998E-6</v>
      </c>
      <c r="U227" s="27">
        <f t="shared" si="108"/>
        <v>0</v>
      </c>
      <c r="V227" s="27">
        <f t="shared" si="108"/>
        <v>0</v>
      </c>
      <c r="W227" s="27">
        <f t="shared" si="108"/>
        <v>0</v>
      </c>
      <c r="X227" s="27">
        <f t="shared" si="108"/>
        <v>0</v>
      </c>
      <c r="Y227" s="27">
        <f t="shared" si="108"/>
        <v>0</v>
      </c>
      <c r="Z227" s="27">
        <f t="shared" si="108"/>
        <v>0</v>
      </c>
      <c r="AA227" s="27">
        <f t="shared" si="108"/>
        <v>0</v>
      </c>
      <c r="AB227" s="27">
        <f t="shared" si="108"/>
        <v>0</v>
      </c>
      <c r="AC227" s="27">
        <f t="shared" si="108"/>
        <v>0</v>
      </c>
      <c r="AD227" s="27">
        <f t="shared" si="108"/>
        <v>0</v>
      </c>
      <c r="AE227" s="27">
        <f t="shared" si="108"/>
        <v>41.622400880000001</v>
      </c>
      <c r="AF227" s="27">
        <f t="shared" si="108"/>
        <v>61.832438359999998</v>
      </c>
      <c r="AG227" s="27">
        <f t="shared" si="108"/>
        <v>0</v>
      </c>
      <c r="AH227" s="27">
        <f t="shared" si="108"/>
        <v>0</v>
      </c>
      <c r="AI227" s="27">
        <f t="shared" si="108"/>
        <v>0</v>
      </c>
      <c r="AJ227" s="27">
        <f t="shared" ref="AJ227:BO227" si="109">+AJ20+AJ21+AJ22+AJ54+AJ38+AJ39+AJ40+AJ55</f>
        <v>0</v>
      </c>
      <c r="AK227" s="27">
        <f t="shared" si="109"/>
        <v>0</v>
      </c>
      <c r="AL227" s="27">
        <f t="shared" si="109"/>
        <v>0</v>
      </c>
      <c r="AM227" s="27">
        <f t="shared" si="109"/>
        <v>0</v>
      </c>
      <c r="AN227" s="27">
        <f t="shared" si="109"/>
        <v>0</v>
      </c>
      <c r="AO227" s="27">
        <f t="shared" si="109"/>
        <v>0</v>
      </c>
      <c r="AP227" s="27">
        <f t="shared" si="109"/>
        <v>0</v>
      </c>
      <c r="AQ227" s="27">
        <f t="shared" si="109"/>
        <v>0</v>
      </c>
      <c r="AR227" s="27">
        <f t="shared" si="109"/>
        <v>0</v>
      </c>
      <c r="AS227" s="27">
        <f t="shared" si="109"/>
        <v>0</v>
      </c>
      <c r="AT227" s="27">
        <f t="shared" si="109"/>
        <v>0</v>
      </c>
      <c r="AU227" s="27">
        <f t="shared" si="109"/>
        <v>0</v>
      </c>
      <c r="AV227" s="27">
        <f t="shared" si="109"/>
        <v>0</v>
      </c>
      <c r="AW227" s="27">
        <f t="shared" si="109"/>
        <v>0</v>
      </c>
      <c r="AX227" s="27">
        <f t="shared" si="109"/>
        <v>0</v>
      </c>
      <c r="AY227" s="27">
        <f t="shared" si="109"/>
        <v>0</v>
      </c>
      <c r="AZ227" s="27">
        <f t="shared" si="109"/>
        <v>0</v>
      </c>
      <c r="BA227" s="27">
        <f t="shared" si="109"/>
        <v>0</v>
      </c>
      <c r="BB227" s="27">
        <f t="shared" si="109"/>
        <v>0</v>
      </c>
      <c r="BC227" s="27">
        <f t="shared" si="109"/>
        <v>0</v>
      </c>
      <c r="BD227" s="27">
        <f t="shared" si="109"/>
        <v>0</v>
      </c>
      <c r="BE227" s="27">
        <f t="shared" si="109"/>
        <v>0</v>
      </c>
      <c r="BF227" s="27">
        <f t="shared" si="109"/>
        <v>0</v>
      </c>
      <c r="BG227" s="27">
        <f t="shared" si="109"/>
        <v>0</v>
      </c>
      <c r="BH227" s="27">
        <f t="shared" si="109"/>
        <v>0</v>
      </c>
      <c r="BI227" s="27">
        <f t="shared" si="109"/>
        <v>0</v>
      </c>
      <c r="BJ227" s="27">
        <f t="shared" si="109"/>
        <v>0</v>
      </c>
      <c r="BK227" s="27">
        <f t="shared" si="109"/>
        <v>0</v>
      </c>
      <c r="BL227" s="27">
        <f t="shared" si="109"/>
        <v>0</v>
      </c>
      <c r="BM227" s="27">
        <f t="shared" si="109"/>
        <v>0</v>
      </c>
      <c r="BN227" s="27">
        <f t="shared" si="109"/>
        <v>0</v>
      </c>
      <c r="BO227" s="27">
        <f t="shared" si="109"/>
        <v>0</v>
      </c>
      <c r="BP227" s="27">
        <f t="shared" ref="BP227:CU227" si="110">+BP20+BP21+BP22+BP54+BP38+BP39+BP40+BP55</f>
        <v>0</v>
      </c>
      <c r="BQ227" s="27">
        <f t="shared" si="110"/>
        <v>0</v>
      </c>
      <c r="BR227" s="27">
        <f t="shared" si="110"/>
        <v>0</v>
      </c>
      <c r="BS227" s="27">
        <f t="shared" si="110"/>
        <v>0</v>
      </c>
      <c r="BT227" s="27">
        <f t="shared" si="110"/>
        <v>0</v>
      </c>
      <c r="BU227" s="27">
        <f t="shared" si="110"/>
        <v>0</v>
      </c>
      <c r="BV227" s="27">
        <f t="shared" si="110"/>
        <v>0</v>
      </c>
      <c r="BW227" s="27">
        <f t="shared" si="110"/>
        <v>0</v>
      </c>
      <c r="BX227" s="27">
        <f t="shared" si="110"/>
        <v>323.13456145999999</v>
      </c>
      <c r="BY227" s="27">
        <f t="shared" si="110"/>
        <v>323.13456145999999</v>
      </c>
      <c r="BZ227" s="27">
        <f t="shared" si="110"/>
        <v>220.92596026000007</v>
      </c>
      <c r="CA227" s="27">
        <f t="shared" si="110"/>
        <v>196.68518824000003</v>
      </c>
      <c r="CB227" s="27">
        <f t="shared" si="110"/>
        <v>213.29986656000003</v>
      </c>
      <c r="CC227" s="27">
        <f t="shared" si="110"/>
        <v>194.94733982</v>
      </c>
      <c r="CD227" s="27">
        <f t="shared" si="110"/>
        <v>202.58525028000008</v>
      </c>
      <c r="CE227" s="27">
        <f t="shared" si="110"/>
        <v>239.60515058000004</v>
      </c>
      <c r="CF227" s="27">
        <f t="shared" si="110"/>
        <v>242.53072965999996</v>
      </c>
      <c r="CG227" s="27">
        <f t="shared" si="110"/>
        <v>245.12197301999998</v>
      </c>
      <c r="CH227" s="27">
        <f t="shared" si="110"/>
        <v>232.31676802000001</v>
      </c>
      <c r="CI227" s="27">
        <f t="shared" si="110"/>
        <v>224.55428641999995</v>
      </c>
      <c r="CJ227" s="27">
        <f t="shared" si="110"/>
        <v>254.16024965999995</v>
      </c>
      <c r="CK227" s="27">
        <f t="shared" si="110"/>
        <v>377.10057576000008</v>
      </c>
      <c r="CL227" s="27">
        <f t="shared" si="110"/>
        <v>2843.8333382800001</v>
      </c>
      <c r="CM227" s="27">
        <f t="shared" si="110"/>
        <v>274.81210557999998</v>
      </c>
      <c r="CN227" s="27">
        <f t="shared" si="110"/>
        <v>263.48046707999987</v>
      </c>
      <c r="CO227" s="27">
        <f t="shared" si="110"/>
        <v>272.23470147999996</v>
      </c>
      <c r="CP227" s="27">
        <f t="shared" si="110"/>
        <v>257.59160904000004</v>
      </c>
      <c r="CQ227" s="27">
        <f t="shared" si="110"/>
        <v>300.56347597999996</v>
      </c>
      <c r="CR227" s="27">
        <f t="shared" si="110"/>
        <v>274.85085542000002</v>
      </c>
      <c r="CS227" s="27">
        <f t="shared" si="110"/>
        <v>271.15082420000005</v>
      </c>
      <c r="CT227" s="27">
        <f t="shared" si="110"/>
        <v>308.06972193999997</v>
      </c>
      <c r="CU227" s="27">
        <f t="shared" si="110"/>
        <v>271.2514023399998</v>
      </c>
      <c r="CV227" s="27">
        <f t="shared" ref="CV227:DY227" si="111">+CV20+CV21+CV22+CV54+CV38+CV39+CV40+CV55</f>
        <v>281.14600173999997</v>
      </c>
      <c r="CW227" s="27">
        <f t="shared" si="111"/>
        <v>308.89184210000002</v>
      </c>
      <c r="CX227" s="27">
        <f t="shared" si="111"/>
        <v>410.99203917999984</v>
      </c>
      <c r="CY227" s="27">
        <f t="shared" si="111"/>
        <v>3495.0350460799996</v>
      </c>
      <c r="CZ227" s="27">
        <f t="shared" si="111"/>
        <v>334.52550344000008</v>
      </c>
      <c r="DA227" s="27">
        <f t="shared" si="111"/>
        <v>240.86189490000004</v>
      </c>
      <c r="DB227" s="27">
        <f t="shared" si="111"/>
        <v>345.75759539999996</v>
      </c>
      <c r="DC227" s="27">
        <f t="shared" si="111"/>
        <v>287.92965444000009</v>
      </c>
      <c r="DD227" s="27">
        <f t="shared" si="111"/>
        <v>344.46065878000007</v>
      </c>
      <c r="DE227" s="27">
        <f t="shared" si="111"/>
        <v>314.38256068000004</v>
      </c>
      <c r="DF227" s="27">
        <f t="shared" si="111"/>
        <v>323.47760918000012</v>
      </c>
      <c r="DG227" s="27">
        <f t="shared" si="111"/>
        <v>344.14314696000002</v>
      </c>
      <c r="DH227" s="27">
        <f t="shared" si="111"/>
        <v>307.82507142000003</v>
      </c>
      <c r="DI227" s="27">
        <f t="shared" si="111"/>
        <v>338.70599913999996</v>
      </c>
      <c r="DJ227" s="27">
        <f t="shared" si="111"/>
        <v>349.23274446000005</v>
      </c>
      <c r="DK227" s="27">
        <f t="shared" si="111"/>
        <v>471.5231046400001</v>
      </c>
      <c r="DL227" s="27">
        <f t="shared" si="111"/>
        <v>4002.8255434400003</v>
      </c>
      <c r="DM227" s="27">
        <f t="shared" si="111"/>
        <v>396.17301212000007</v>
      </c>
      <c r="DN227" s="27">
        <f t="shared" si="111"/>
        <v>319.36508595999999</v>
      </c>
      <c r="DO227" s="27">
        <f t="shared" si="111"/>
        <v>348.81709297999987</v>
      </c>
      <c r="DP227" s="27">
        <f t="shared" si="111"/>
        <v>369.12294035999997</v>
      </c>
      <c r="DQ227" s="27">
        <f t="shared" si="111"/>
        <v>363.85607075999997</v>
      </c>
      <c r="DR227" s="27">
        <f t="shared" si="111"/>
        <v>358.38220353999986</v>
      </c>
      <c r="DS227" s="27">
        <f t="shared" si="111"/>
        <v>393.28269413999999</v>
      </c>
      <c r="DT227" s="27">
        <f t="shared" si="111"/>
        <v>391.54921653999992</v>
      </c>
      <c r="DU227" s="27">
        <f t="shared" si="111"/>
        <v>354.12330618000004</v>
      </c>
      <c r="DV227" s="27">
        <f t="shared" si="111"/>
        <v>410.80853419999983</v>
      </c>
      <c r="DW227" s="27">
        <f t="shared" si="111"/>
        <v>390.03724707999999</v>
      </c>
      <c r="DX227" s="27">
        <f t="shared" si="111"/>
        <v>530.5855263599999</v>
      </c>
      <c r="DY227" s="27">
        <f t="shared" si="111"/>
        <v>437.93476121999993</v>
      </c>
      <c r="DZ227" s="27">
        <f t="shared" ref="DZ227:EA227" si="112">+DZ20+DZ21+DZ22+DZ54+DZ38+DZ39+DZ40+DZ55</f>
        <v>379.4779337999999</v>
      </c>
      <c r="EA227" s="27">
        <f t="shared" si="112"/>
        <v>0</v>
      </c>
    </row>
    <row r="228" spans="2:131" ht="20.100000000000001" customHeight="1" x14ac:dyDescent="0.2">
      <c r="B228" s="179" t="s">
        <v>219</v>
      </c>
      <c r="C228" s="179"/>
      <c r="D228" s="27">
        <f t="shared" ref="D228:AI228" si="113">+D17</f>
        <v>0</v>
      </c>
      <c r="E228" s="27">
        <f t="shared" si="113"/>
        <v>0</v>
      </c>
      <c r="F228" s="27">
        <f t="shared" si="113"/>
        <v>0</v>
      </c>
      <c r="G228" s="27">
        <f t="shared" si="113"/>
        <v>0</v>
      </c>
      <c r="H228" s="27">
        <f t="shared" si="113"/>
        <v>0</v>
      </c>
      <c r="I228" s="27">
        <f t="shared" si="113"/>
        <v>0</v>
      </c>
      <c r="J228" s="27">
        <f t="shared" si="113"/>
        <v>0</v>
      </c>
      <c r="K228" s="27">
        <f t="shared" si="113"/>
        <v>0</v>
      </c>
      <c r="L228" s="27">
        <f t="shared" si="113"/>
        <v>0</v>
      </c>
      <c r="M228" s="27">
        <f t="shared" si="113"/>
        <v>0</v>
      </c>
      <c r="N228" s="27">
        <f t="shared" si="113"/>
        <v>0</v>
      </c>
      <c r="O228" s="27">
        <f t="shared" si="113"/>
        <v>0</v>
      </c>
      <c r="P228" s="27">
        <f t="shared" si="113"/>
        <v>0</v>
      </c>
      <c r="Q228" s="27">
        <f t="shared" si="113"/>
        <v>0</v>
      </c>
      <c r="R228" s="27">
        <f t="shared" si="113"/>
        <v>0</v>
      </c>
      <c r="S228" s="27">
        <f t="shared" si="113"/>
        <v>0</v>
      </c>
      <c r="T228" s="27">
        <f t="shared" si="113"/>
        <v>0</v>
      </c>
      <c r="U228" s="27">
        <f t="shared" si="113"/>
        <v>0</v>
      </c>
      <c r="V228" s="27">
        <f t="shared" si="113"/>
        <v>0</v>
      </c>
      <c r="W228" s="27">
        <f t="shared" si="113"/>
        <v>0</v>
      </c>
      <c r="X228" s="27">
        <f t="shared" si="113"/>
        <v>0</v>
      </c>
      <c r="Y228" s="27">
        <f t="shared" si="113"/>
        <v>0</v>
      </c>
      <c r="Z228" s="27">
        <f t="shared" si="113"/>
        <v>0</v>
      </c>
      <c r="AA228" s="27">
        <f t="shared" si="113"/>
        <v>0</v>
      </c>
      <c r="AB228" s="27">
        <f t="shared" si="113"/>
        <v>0</v>
      </c>
      <c r="AC228" s="27">
        <f t="shared" si="113"/>
        <v>0</v>
      </c>
      <c r="AD228" s="27">
        <f t="shared" si="113"/>
        <v>0</v>
      </c>
      <c r="AE228" s="27">
        <f t="shared" si="113"/>
        <v>0</v>
      </c>
      <c r="AF228" s="27">
        <f t="shared" si="113"/>
        <v>0</v>
      </c>
      <c r="AG228" s="27">
        <f t="shared" si="113"/>
        <v>0</v>
      </c>
      <c r="AH228" s="27">
        <f t="shared" si="113"/>
        <v>0</v>
      </c>
      <c r="AI228" s="27">
        <f t="shared" si="113"/>
        <v>0</v>
      </c>
      <c r="AJ228" s="27">
        <f t="shared" ref="AJ228:BO228" si="114">+AJ17</f>
        <v>0</v>
      </c>
      <c r="AK228" s="27">
        <f t="shared" si="114"/>
        <v>0</v>
      </c>
      <c r="AL228" s="27">
        <f t="shared" si="114"/>
        <v>0</v>
      </c>
      <c r="AM228" s="27">
        <f t="shared" si="114"/>
        <v>0</v>
      </c>
      <c r="AN228" s="27">
        <f t="shared" si="114"/>
        <v>0</v>
      </c>
      <c r="AO228" s="27">
        <f t="shared" si="114"/>
        <v>0</v>
      </c>
      <c r="AP228" s="27">
        <f t="shared" si="114"/>
        <v>0</v>
      </c>
      <c r="AQ228" s="27">
        <f t="shared" si="114"/>
        <v>0</v>
      </c>
      <c r="AR228" s="27">
        <f t="shared" si="114"/>
        <v>0</v>
      </c>
      <c r="AS228" s="27">
        <f t="shared" si="114"/>
        <v>0</v>
      </c>
      <c r="AT228" s="27">
        <f t="shared" si="114"/>
        <v>0</v>
      </c>
      <c r="AU228" s="27">
        <f t="shared" si="114"/>
        <v>0</v>
      </c>
      <c r="AV228" s="27">
        <f t="shared" si="114"/>
        <v>0</v>
      </c>
      <c r="AW228" s="27">
        <f t="shared" si="114"/>
        <v>0</v>
      </c>
      <c r="AX228" s="27">
        <f t="shared" si="114"/>
        <v>0</v>
      </c>
      <c r="AY228" s="27">
        <f t="shared" si="114"/>
        <v>0</v>
      </c>
      <c r="AZ228" s="27">
        <f t="shared" si="114"/>
        <v>0</v>
      </c>
      <c r="BA228" s="27">
        <f t="shared" si="114"/>
        <v>0</v>
      </c>
      <c r="BB228" s="27">
        <f t="shared" si="114"/>
        <v>0</v>
      </c>
      <c r="BC228" s="27">
        <f t="shared" si="114"/>
        <v>0</v>
      </c>
      <c r="BD228" s="27">
        <f t="shared" si="114"/>
        <v>0</v>
      </c>
      <c r="BE228" s="27">
        <f t="shared" si="114"/>
        <v>0</v>
      </c>
      <c r="BF228" s="27">
        <f t="shared" si="114"/>
        <v>0</v>
      </c>
      <c r="BG228" s="27">
        <f t="shared" si="114"/>
        <v>0</v>
      </c>
      <c r="BH228" s="27">
        <f t="shared" si="114"/>
        <v>0</v>
      </c>
      <c r="BI228" s="27">
        <f t="shared" si="114"/>
        <v>0</v>
      </c>
      <c r="BJ228" s="27">
        <f t="shared" si="114"/>
        <v>0</v>
      </c>
      <c r="BK228" s="27">
        <f t="shared" si="114"/>
        <v>0</v>
      </c>
      <c r="BL228" s="27">
        <f t="shared" si="114"/>
        <v>0</v>
      </c>
      <c r="BM228" s="27">
        <f t="shared" si="114"/>
        <v>0</v>
      </c>
      <c r="BN228" s="27">
        <f t="shared" si="114"/>
        <v>0</v>
      </c>
      <c r="BO228" s="27">
        <f t="shared" si="114"/>
        <v>0</v>
      </c>
      <c r="BP228" s="27">
        <f t="shared" ref="BP228:CU228" si="115">+BP17</f>
        <v>0</v>
      </c>
      <c r="BQ228" s="27">
        <f t="shared" si="115"/>
        <v>0</v>
      </c>
      <c r="BR228" s="27">
        <f t="shared" si="115"/>
        <v>0</v>
      </c>
      <c r="BS228" s="27">
        <f t="shared" si="115"/>
        <v>0</v>
      </c>
      <c r="BT228" s="27">
        <f t="shared" si="115"/>
        <v>0</v>
      </c>
      <c r="BU228" s="27">
        <f t="shared" si="115"/>
        <v>0</v>
      </c>
      <c r="BV228" s="27">
        <f t="shared" si="115"/>
        <v>0</v>
      </c>
      <c r="BW228" s="27">
        <f t="shared" si="115"/>
        <v>0</v>
      </c>
      <c r="BX228" s="27">
        <f t="shared" si="115"/>
        <v>0</v>
      </c>
      <c r="BY228" s="27">
        <f t="shared" si="115"/>
        <v>0</v>
      </c>
      <c r="BZ228" s="27">
        <f t="shared" si="115"/>
        <v>0</v>
      </c>
      <c r="CA228" s="27">
        <f t="shared" si="115"/>
        <v>0</v>
      </c>
      <c r="CB228" s="27">
        <f t="shared" si="115"/>
        <v>0</v>
      </c>
      <c r="CC228" s="27">
        <f t="shared" si="115"/>
        <v>0</v>
      </c>
      <c r="CD228" s="27">
        <f t="shared" si="115"/>
        <v>0</v>
      </c>
      <c r="CE228" s="27">
        <f t="shared" si="115"/>
        <v>0</v>
      </c>
      <c r="CF228" s="27">
        <f t="shared" si="115"/>
        <v>0</v>
      </c>
      <c r="CG228" s="27">
        <f t="shared" si="115"/>
        <v>0</v>
      </c>
      <c r="CH228" s="27">
        <f t="shared" si="115"/>
        <v>0</v>
      </c>
      <c r="CI228" s="27">
        <f t="shared" si="115"/>
        <v>0</v>
      </c>
      <c r="CJ228" s="27">
        <f t="shared" si="115"/>
        <v>0</v>
      </c>
      <c r="CK228" s="27">
        <f t="shared" si="115"/>
        <v>0</v>
      </c>
      <c r="CL228" s="27">
        <f t="shared" si="115"/>
        <v>0</v>
      </c>
      <c r="CM228" s="27">
        <f t="shared" si="115"/>
        <v>0</v>
      </c>
      <c r="CN228" s="27">
        <f t="shared" si="115"/>
        <v>0</v>
      </c>
      <c r="CO228" s="27">
        <f t="shared" si="115"/>
        <v>0</v>
      </c>
      <c r="CP228" s="27">
        <f t="shared" si="115"/>
        <v>0</v>
      </c>
      <c r="CQ228" s="27">
        <f t="shared" si="115"/>
        <v>0</v>
      </c>
      <c r="CR228" s="27">
        <f t="shared" si="115"/>
        <v>0</v>
      </c>
      <c r="CS228" s="27">
        <f t="shared" si="115"/>
        <v>0</v>
      </c>
      <c r="CT228" s="27">
        <f t="shared" si="115"/>
        <v>0</v>
      </c>
      <c r="CU228" s="27">
        <f t="shared" si="115"/>
        <v>0</v>
      </c>
      <c r="CV228" s="27">
        <f t="shared" ref="CV228:DY228" si="116">+CV17</f>
        <v>0</v>
      </c>
      <c r="CW228" s="27">
        <f t="shared" si="116"/>
        <v>0</v>
      </c>
      <c r="CX228" s="27">
        <f t="shared" si="116"/>
        <v>0</v>
      </c>
      <c r="CY228" s="27">
        <f t="shared" si="116"/>
        <v>0</v>
      </c>
      <c r="CZ228" s="27">
        <f t="shared" si="116"/>
        <v>0</v>
      </c>
      <c r="DA228" s="27">
        <f t="shared" si="116"/>
        <v>0</v>
      </c>
      <c r="DB228" s="27">
        <f t="shared" si="116"/>
        <v>0</v>
      </c>
      <c r="DC228" s="27">
        <f t="shared" si="116"/>
        <v>0</v>
      </c>
      <c r="DD228" s="27">
        <f t="shared" si="116"/>
        <v>0</v>
      </c>
      <c r="DE228" s="27">
        <f t="shared" si="116"/>
        <v>0</v>
      </c>
      <c r="DF228" s="27">
        <f t="shared" si="116"/>
        <v>0</v>
      </c>
      <c r="DG228" s="27">
        <f t="shared" si="116"/>
        <v>0</v>
      </c>
      <c r="DH228" s="27">
        <f t="shared" si="116"/>
        <v>0</v>
      </c>
      <c r="DI228" s="27">
        <f t="shared" si="116"/>
        <v>0</v>
      </c>
      <c r="DJ228" s="27">
        <f t="shared" si="116"/>
        <v>0</v>
      </c>
      <c r="DK228" s="27">
        <f t="shared" si="116"/>
        <v>0</v>
      </c>
      <c r="DL228" s="27">
        <f t="shared" si="116"/>
        <v>0</v>
      </c>
      <c r="DM228" s="27">
        <f t="shared" si="116"/>
        <v>0.05</v>
      </c>
      <c r="DN228" s="27">
        <f t="shared" si="116"/>
        <v>0</v>
      </c>
      <c r="DO228" s="27">
        <f t="shared" si="116"/>
        <v>0</v>
      </c>
      <c r="DP228" s="27">
        <f t="shared" si="116"/>
        <v>1.4999999999999999E-2</v>
      </c>
      <c r="DQ228" s="27">
        <f t="shared" si="116"/>
        <v>0</v>
      </c>
      <c r="DR228" s="27">
        <f t="shared" si="116"/>
        <v>0</v>
      </c>
      <c r="DS228" s="27">
        <f t="shared" si="116"/>
        <v>0</v>
      </c>
      <c r="DT228" s="27">
        <f t="shared" si="116"/>
        <v>0</v>
      </c>
      <c r="DU228" s="27">
        <f t="shared" si="116"/>
        <v>0</v>
      </c>
      <c r="DV228" s="27">
        <f t="shared" si="116"/>
        <v>0</v>
      </c>
      <c r="DW228" s="27">
        <f t="shared" si="116"/>
        <v>0</v>
      </c>
      <c r="DX228" s="27">
        <f t="shared" si="116"/>
        <v>0</v>
      </c>
      <c r="DY228" s="27">
        <f t="shared" si="116"/>
        <v>4.3999999999999997E-2</v>
      </c>
      <c r="DZ228" s="27">
        <f t="shared" ref="DZ228:EA228" si="117">+DZ17</f>
        <v>0</v>
      </c>
      <c r="EA228" s="27">
        <f t="shared" si="117"/>
        <v>0</v>
      </c>
    </row>
    <row r="229" spans="2:131" ht="20.100000000000001" customHeight="1" x14ac:dyDescent="0.2">
      <c r="B229" s="452" t="s">
        <v>262</v>
      </c>
      <c r="C229" s="179"/>
      <c r="D229" s="27">
        <f t="shared" ref="D229:AI229" si="118">+D58</f>
        <v>0</v>
      </c>
      <c r="E229" s="27">
        <f t="shared" si="118"/>
        <v>0</v>
      </c>
      <c r="F229" s="27">
        <f t="shared" si="118"/>
        <v>0</v>
      </c>
      <c r="G229" s="27">
        <f t="shared" si="118"/>
        <v>0</v>
      </c>
      <c r="H229" s="27">
        <f t="shared" si="118"/>
        <v>0</v>
      </c>
      <c r="I229" s="27">
        <f t="shared" si="118"/>
        <v>0</v>
      </c>
      <c r="J229" s="27">
        <f t="shared" si="118"/>
        <v>0</v>
      </c>
      <c r="K229" s="27">
        <f t="shared" si="118"/>
        <v>0</v>
      </c>
      <c r="L229" s="27">
        <f t="shared" si="118"/>
        <v>0</v>
      </c>
      <c r="M229" s="27">
        <f t="shared" si="118"/>
        <v>0</v>
      </c>
      <c r="N229" s="27">
        <f t="shared" si="118"/>
        <v>0</v>
      </c>
      <c r="O229" s="27">
        <f t="shared" si="118"/>
        <v>0</v>
      </c>
      <c r="P229" s="27">
        <f t="shared" si="118"/>
        <v>0</v>
      </c>
      <c r="Q229" s="27">
        <f t="shared" si="118"/>
        <v>0</v>
      </c>
      <c r="R229" s="27">
        <f t="shared" si="118"/>
        <v>0</v>
      </c>
      <c r="S229" s="27">
        <f t="shared" si="118"/>
        <v>0</v>
      </c>
      <c r="T229" s="27">
        <f t="shared" si="118"/>
        <v>0</v>
      </c>
      <c r="U229" s="27">
        <f t="shared" si="118"/>
        <v>0</v>
      </c>
      <c r="V229" s="27">
        <f t="shared" si="118"/>
        <v>0</v>
      </c>
      <c r="W229" s="27">
        <f t="shared" si="118"/>
        <v>0</v>
      </c>
      <c r="X229" s="27">
        <f t="shared" si="118"/>
        <v>0</v>
      </c>
      <c r="Y229" s="27">
        <f t="shared" si="118"/>
        <v>0</v>
      </c>
      <c r="Z229" s="27">
        <f t="shared" si="118"/>
        <v>0</v>
      </c>
      <c r="AA229" s="27">
        <f t="shared" si="118"/>
        <v>0</v>
      </c>
      <c r="AB229" s="27">
        <f t="shared" si="118"/>
        <v>0</v>
      </c>
      <c r="AC229" s="27">
        <f t="shared" si="118"/>
        <v>0</v>
      </c>
      <c r="AD229" s="27">
        <f t="shared" si="118"/>
        <v>0</v>
      </c>
      <c r="AE229" s="27">
        <f t="shared" si="118"/>
        <v>0</v>
      </c>
      <c r="AF229" s="27">
        <f t="shared" si="118"/>
        <v>0</v>
      </c>
      <c r="AG229" s="27">
        <f t="shared" si="118"/>
        <v>0</v>
      </c>
      <c r="AH229" s="27">
        <f t="shared" si="118"/>
        <v>0</v>
      </c>
      <c r="AI229" s="27">
        <f t="shared" si="118"/>
        <v>0</v>
      </c>
      <c r="AJ229" s="27">
        <f t="shared" ref="AJ229:BO229" si="119">+AJ58</f>
        <v>0</v>
      </c>
      <c r="AK229" s="27">
        <f t="shared" si="119"/>
        <v>0</v>
      </c>
      <c r="AL229" s="27">
        <f t="shared" si="119"/>
        <v>0</v>
      </c>
      <c r="AM229" s="27">
        <f t="shared" si="119"/>
        <v>0</v>
      </c>
      <c r="AN229" s="27">
        <f t="shared" si="119"/>
        <v>0</v>
      </c>
      <c r="AO229" s="27">
        <f t="shared" si="119"/>
        <v>0</v>
      </c>
      <c r="AP229" s="27">
        <f t="shared" si="119"/>
        <v>0</v>
      </c>
      <c r="AQ229" s="27">
        <f t="shared" si="119"/>
        <v>0</v>
      </c>
      <c r="AR229" s="27">
        <f t="shared" si="119"/>
        <v>0</v>
      </c>
      <c r="AS229" s="27">
        <f t="shared" si="119"/>
        <v>0</v>
      </c>
      <c r="AT229" s="27">
        <f t="shared" si="119"/>
        <v>0</v>
      </c>
      <c r="AU229" s="27">
        <f t="shared" si="119"/>
        <v>0</v>
      </c>
      <c r="AV229" s="27">
        <f t="shared" si="119"/>
        <v>0</v>
      </c>
      <c r="AW229" s="27">
        <f t="shared" si="119"/>
        <v>0</v>
      </c>
      <c r="AX229" s="27">
        <f t="shared" si="119"/>
        <v>0</v>
      </c>
      <c r="AY229" s="27">
        <f t="shared" si="119"/>
        <v>0</v>
      </c>
      <c r="AZ229" s="27">
        <f t="shared" si="119"/>
        <v>0</v>
      </c>
      <c r="BA229" s="27">
        <f t="shared" si="119"/>
        <v>0</v>
      </c>
      <c r="BB229" s="27">
        <f t="shared" si="119"/>
        <v>0</v>
      </c>
      <c r="BC229" s="27">
        <f t="shared" si="119"/>
        <v>0</v>
      </c>
      <c r="BD229" s="27">
        <f t="shared" si="119"/>
        <v>0</v>
      </c>
      <c r="BE229" s="27">
        <f t="shared" si="119"/>
        <v>0</v>
      </c>
      <c r="BF229" s="27">
        <f t="shared" si="119"/>
        <v>0</v>
      </c>
      <c r="BG229" s="27">
        <f t="shared" si="119"/>
        <v>0</v>
      </c>
      <c r="BH229" s="27">
        <f t="shared" si="119"/>
        <v>0</v>
      </c>
      <c r="BI229" s="27">
        <f t="shared" si="119"/>
        <v>0</v>
      </c>
      <c r="BJ229" s="27">
        <f t="shared" si="119"/>
        <v>0</v>
      </c>
      <c r="BK229" s="27">
        <f t="shared" si="119"/>
        <v>0</v>
      </c>
      <c r="BL229" s="27">
        <f t="shared" si="119"/>
        <v>0</v>
      </c>
      <c r="BM229" s="27">
        <f t="shared" si="119"/>
        <v>0</v>
      </c>
      <c r="BN229" s="27">
        <f t="shared" si="119"/>
        <v>0</v>
      </c>
      <c r="BO229" s="27">
        <f t="shared" si="119"/>
        <v>0</v>
      </c>
      <c r="BP229" s="27">
        <f t="shared" ref="BP229:CU229" si="120">+BP58</f>
        <v>0</v>
      </c>
      <c r="BQ229" s="27">
        <f t="shared" si="120"/>
        <v>0</v>
      </c>
      <c r="BR229" s="27">
        <f t="shared" si="120"/>
        <v>0</v>
      </c>
      <c r="BS229" s="27">
        <f t="shared" si="120"/>
        <v>0</v>
      </c>
      <c r="BT229" s="27">
        <f t="shared" si="120"/>
        <v>0</v>
      </c>
      <c r="BU229" s="27">
        <f t="shared" si="120"/>
        <v>0</v>
      </c>
      <c r="BV229" s="27">
        <f t="shared" si="120"/>
        <v>0</v>
      </c>
      <c r="BW229" s="27">
        <f t="shared" si="120"/>
        <v>0</v>
      </c>
      <c r="BX229" s="27">
        <f t="shared" si="120"/>
        <v>0</v>
      </c>
      <c r="BY229" s="27">
        <f t="shared" si="120"/>
        <v>0</v>
      </c>
      <c r="BZ229" s="27">
        <f t="shared" si="120"/>
        <v>0</v>
      </c>
      <c r="CA229" s="27">
        <f t="shared" si="120"/>
        <v>0</v>
      </c>
      <c r="CB229" s="27">
        <f t="shared" si="120"/>
        <v>0</v>
      </c>
      <c r="CC229" s="27">
        <f t="shared" si="120"/>
        <v>0</v>
      </c>
      <c r="CD229" s="27">
        <f t="shared" si="120"/>
        <v>0</v>
      </c>
      <c r="CE229" s="27">
        <f t="shared" si="120"/>
        <v>0</v>
      </c>
      <c r="CF229" s="27">
        <f t="shared" si="120"/>
        <v>0</v>
      </c>
      <c r="CG229" s="27">
        <f t="shared" si="120"/>
        <v>0</v>
      </c>
      <c r="CH229" s="27">
        <f t="shared" si="120"/>
        <v>0</v>
      </c>
      <c r="CI229" s="27">
        <f t="shared" si="120"/>
        <v>0</v>
      </c>
      <c r="CJ229" s="27">
        <f t="shared" si="120"/>
        <v>0</v>
      </c>
      <c r="CK229" s="27">
        <f t="shared" si="120"/>
        <v>0</v>
      </c>
      <c r="CL229" s="27">
        <f t="shared" si="120"/>
        <v>0</v>
      </c>
      <c r="CM229" s="27">
        <f t="shared" si="120"/>
        <v>0</v>
      </c>
      <c r="CN229" s="27">
        <f t="shared" si="120"/>
        <v>0</v>
      </c>
      <c r="CO229" s="27">
        <f t="shared" si="120"/>
        <v>0</v>
      </c>
      <c r="CP229" s="27">
        <f t="shared" si="120"/>
        <v>0</v>
      </c>
      <c r="CQ229" s="27">
        <f t="shared" si="120"/>
        <v>0</v>
      </c>
      <c r="CR229" s="27">
        <f t="shared" si="120"/>
        <v>0</v>
      </c>
      <c r="CS229" s="27">
        <f t="shared" si="120"/>
        <v>0</v>
      </c>
      <c r="CT229" s="27">
        <f t="shared" si="120"/>
        <v>0</v>
      </c>
      <c r="CU229" s="27">
        <f t="shared" si="120"/>
        <v>0</v>
      </c>
      <c r="CV229" s="27">
        <f t="shared" ref="CV229:DY229" si="121">+CV58</f>
        <v>0</v>
      </c>
      <c r="CW229" s="27">
        <f t="shared" si="121"/>
        <v>0</v>
      </c>
      <c r="CX229" s="27">
        <f t="shared" si="121"/>
        <v>0</v>
      </c>
      <c r="CY229" s="27">
        <f t="shared" si="121"/>
        <v>0</v>
      </c>
      <c r="CZ229" s="27">
        <f t="shared" si="121"/>
        <v>0</v>
      </c>
      <c r="DA229" s="27">
        <f t="shared" si="121"/>
        <v>0</v>
      </c>
      <c r="DB229" s="27">
        <f t="shared" si="121"/>
        <v>0</v>
      </c>
      <c r="DC229" s="27">
        <f t="shared" si="121"/>
        <v>0</v>
      </c>
      <c r="DD229" s="27">
        <f t="shared" si="121"/>
        <v>0</v>
      </c>
      <c r="DE229" s="27">
        <f t="shared" si="121"/>
        <v>0</v>
      </c>
      <c r="DF229" s="27">
        <f t="shared" si="121"/>
        <v>0</v>
      </c>
      <c r="DG229" s="27">
        <f t="shared" si="121"/>
        <v>0</v>
      </c>
      <c r="DH229" s="27">
        <f t="shared" si="121"/>
        <v>0</v>
      </c>
      <c r="DI229" s="27">
        <f t="shared" si="121"/>
        <v>0</v>
      </c>
      <c r="DJ229" s="27">
        <f t="shared" si="121"/>
        <v>0</v>
      </c>
      <c r="DK229" s="27">
        <f t="shared" si="121"/>
        <v>0</v>
      </c>
      <c r="DL229" s="27">
        <f t="shared" si="121"/>
        <v>0</v>
      </c>
      <c r="DM229" s="27">
        <f t="shared" si="121"/>
        <v>0</v>
      </c>
      <c r="DN229" s="27">
        <f t="shared" si="121"/>
        <v>0</v>
      </c>
      <c r="DO229" s="27">
        <f t="shared" si="121"/>
        <v>0</v>
      </c>
      <c r="DP229" s="27">
        <f t="shared" si="121"/>
        <v>0</v>
      </c>
      <c r="DQ229" s="27">
        <f t="shared" si="121"/>
        <v>0</v>
      </c>
      <c r="DR229" s="27">
        <f t="shared" si="121"/>
        <v>0</v>
      </c>
      <c r="DS229" s="27">
        <f t="shared" si="121"/>
        <v>0</v>
      </c>
      <c r="DT229" s="27">
        <f t="shared" si="121"/>
        <v>0</v>
      </c>
      <c r="DU229" s="27">
        <f t="shared" si="121"/>
        <v>0</v>
      </c>
      <c r="DV229" s="27">
        <f t="shared" si="121"/>
        <v>0</v>
      </c>
      <c r="DW229" s="27">
        <f t="shared" si="121"/>
        <v>0</v>
      </c>
      <c r="DX229" s="27">
        <f t="shared" si="121"/>
        <v>0</v>
      </c>
      <c r="DY229" s="27">
        <f t="shared" si="121"/>
        <v>4.0000000000000003E-7</v>
      </c>
      <c r="DZ229" s="27">
        <f t="shared" ref="DZ229:EA229" si="122">+DZ58</f>
        <v>0</v>
      </c>
      <c r="EA229" s="27">
        <f t="shared" si="122"/>
        <v>0</v>
      </c>
    </row>
    <row r="230" spans="2:131" ht="20.100000000000001" customHeight="1" x14ac:dyDescent="0.25">
      <c r="B230" s="312" t="s">
        <v>255</v>
      </c>
      <c r="C230" s="313"/>
      <c r="D230" s="320">
        <f>SUM(D231:D241)</f>
        <v>4689.9648305551</v>
      </c>
      <c r="E230" s="320">
        <f t="shared" ref="E230:BN230" si="123">SUM(E231:E241)</f>
        <v>4191.7096283394003</v>
      </c>
      <c r="F230" s="320">
        <f t="shared" si="123"/>
        <v>5015.6659201291004</v>
      </c>
      <c r="G230" s="320">
        <f t="shared" si="123"/>
        <v>4338.2436834598002</v>
      </c>
      <c r="H230" s="320">
        <f t="shared" si="123"/>
        <v>4565.3605952363996</v>
      </c>
      <c r="I230" s="320">
        <f t="shared" si="123"/>
        <v>4610.9462302283009</v>
      </c>
      <c r="J230" s="320">
        <f t="shared" si="123"/>
        <v>4278.6927981094996</v>
      </c>
      <c r="K230" s="320">
        <f t="shared" si="123"/>
        <v>4649.5456745374995</v>
      </c>
      <c r="L230" s="320">
        <f t="shared" si="123"/>
        <v>4667.7815647556999</v>
      </c>
      <c r="M230" s="320">
        <f t="shared" si="123"/>
        <v>5114.1588701056999</v>
      </c>
      <c r="N230" s="320">
        <f t="shared" si="123"/>
        <v>5454.9750823728009</v>
      </c>
      <c r="O230" s="320">
        <f t="shared" si="123"/>
        <v>5202.1439498442996</v>
      </c>
      <c r="P230" s="320">
        <f t="shared" si="123"/>
        <v>3970.4921295812001</v>
      </c>
      <c r="Q230" s="320">
        <f t="shared" si="123"/>
        <v>3909.6077136508002</v>
      </c>
      <c r="R230" s="320">
        <f t="shared" si="123"/>
        <v>4402.6514327174</v>
      </c>
      <c r="S230" s="320">
        <f t="shared" si="123"/>
        <v>5411.4253134959999</v>
      </c>
      <c r="T230" s="320">
        <f t="shared" si="123"/>
        <v>5686.0479325846991</v>
      </c>
      <c r="U230" s="320">
        <f t="shared" si="123"/>
        <v>5569.5267775495995</v>
      </c>
      <c r="V230" s="320">
        <f t="shared" si="123"/>
        <v>5105.6146180993001</v>
      </c>
      <c r="W230" s="320">
        <f t="shared" si="123"/>
        <v>4495.0274201536995</v>
      </c>
      <c r="X230" s="320">
        <f t="shared" si="123"/>
        <v>4458.7314604067997</v>
      </c>
      <c r="Y230" s="320">
        <f t="shared" si="123"/>
        <v>5266.4151206973002</v>
      </c>
      <c r="Z230" s="320">
        <f t="shared" si="123"/>
        <v>4752.8657592733989</v>
      </c>
      <c r="AA230" s="320">
        <f t="shared" si="123"/>
        <v>8643.883365099</v>
      </c>
      <c r="AB230" s="320">
        <f t="shared" si="123"/>
        <v>3986.3241642464</v>
      </c>
      <c r="AC230" s="320">
        <f t="shared" si="123"/>
        <v>3726.8186503883003</v>
      </c>
      <c r="AD230" s="320">
        <f t="shared" si="123"/>
        <v>4613.3376842066</v>
      </c>
      <c r="AE230" s="320">
        <f t="shared" si="123"/>
        <v>5052.1325917272998</v>
      </c>
      <c r="AF230" s="320">
        <f t="shared" si="123"/>
        <v>6951.1997780979</v>
      </c>
      <c r="AG230" s="320">
        <f t="shared" si="123"/>
        <v>5287.2290792412005</v>
      </c>
      <c r="AH230" s="320">
        <f t="shared" si="123"/>
        <v>6323.3429689190998</v>
      </c>
      <c r="AI230" s="320">
        <f t="shared" si="123"/>
        <v>5555.3401794090005</v>
      </c>
      <c r="AJ230" s="320">
        <f t="shared" si="123"/>
        <v>5784.9731938956011</v>
      </c>
      <c r="AK230" s="320">
        <f t="shared" si="123"/>
        <v>5163.3652042572003</v>
      </c>
      <c r="AL230" s="320">
        <f t="shared" si="123"/>
        <v>4859.1265885191006</v>
      </c>
      <c r="AM230" s="320">
        <f t="shared" si="123"/>
        <v>6607.416919397001</v>
      </c>
      <c r="AN230" s="320">
        <f t="shared" si="123"/>
        <v>4618.2723134926</v>
      </c>
      <c r="AO230" s="320">
        <f t="shared" si="123"/>
        <v>4635.9768907788002</v>
      </c>
      <c r="AP230" s="320">
        <f t="shared" si="123"/>
        <v>5454.7592298248001</v>
      </c>
      <c r="AQ230" s="320">
        <f t="shared" si="123"/>
        <v>5057.6729702408011</v>
      </c>
      <c r="AR230" s="320">
        <f t="shared" si="123"/>
        <v>8553.3562804424</v>
      </c>
      <c r="AS230" s="320">
        <f t="shared" si="123"/>
        <v>5964.2855463198011</v>
      </c>
      <c r="AT230" s="320">
        <f t="shared" si="123"/>
        <v>5183.7172721292009</v>
      </c>
      <c r="AU230" s="320">
        <f t="shared" si="123"/>
        <v>5586.3437490042015</v>
      </c>
      <c r="AV230" s="320">
        <f t="shared" si="123"/>
        <v>3771.7417385942008</v>
      </c>
      <c r="AW230" s="320">
        <f t="shared" si="123"/>
        <v>7214.0924920610005</v>
      </c>
      <c r="AX230" s="320">
        <f t="shared" si="123"/>
        <v>5258.6544399046006</v>
      </c>
      <c r="AY230" s="320">
        <f t="shared" si="123"/>
        <v>5435.6325167088007</v>
      </c>
      <c r="AZ230" s="320">
        <f t="shared" si="123"/>
        <v>6375.1665303746004</v>
      </c>
      <c r="BA230" s="320">
        <f t="shared" si="123"/>
        <v>6015.4791263112011</v>
      </c>
      <c r="BB230" s="320">
        <f t="shared" si="123"/>
        <v>6719.5524644752004</v>
      </c>
      <c r="BC230" s="320">
        <f t="shared" si="123"/>
        <v>6734.2817306561992</v>
      </c>
      <c r="BD230" s="320">
        <f t="shared" si="123"/>
        <v>7127.0025202347997</v>
      </c>
      <c r="BE230" s="320">
        <f t="shared" si="123"/>
        <v>9289.7074268459983</v>
      </c>
      <c r="BF230" s="320">
        <f t="shared" si="123"/>
        <v>7282.3463852356017</v>
      </c>
      <c r="BG230" s="320">
        <f t="shared" si="123"/>
        <v>9305.3161126478008</v>
      </c>
      <c r="BH230" s="320">
        <f t="shared" si="123"/>
        <v>8168.5052450652011</v>
      </c>
      <c r="BI230" s="320">
        <f t="shared" si="123"/>
        <v>7926.6117710556009</v>
      </c>
      <c r="BJ230" s="320">
        <f t="shared" si="123"/>
        <v>7115.4513615079986</v>
      </c>
      <c r="BK230" s="320">
        <f t="shared" si="123"/>
        <v>7759.1435510413994</v>
      </c>
      <c r="BL230" s="320">
        <f t="shared" si="123"/>
        <v>89818.564225451613</v>
      </c>
      <c r="BM230" s="320">
        <f t="shared" si="123"/>
        <v>7585.4170124348002</v>
      </c>
      <c r="BN230" s="320">
        <f t="shared" si="123"/>
        <v>7372.1536647332005</v>
      </c>
      <c r="BO230" s="320">
        <f t="shared" ref="BO230:DY230" si="124">SUM(BO231:BO241)</f>
        <v>8056.6277987748008</v>
      </c>
      <c r="BP230" s="320">
        <f t="shared" si="124"/>
        <v>8769.8405524964001</v>
      </c>
      <c r="BQ230" s="320">
        <f t="shared" si="124"/>
        <v>10270.979978268799</v>
      </c>
      <c r="BR230" s="320">
        <f t="shared" si="124"/>
        <v>8232.4818560726017</v>
      </c>
      <c r="BS230" s="320">
        <f t="shared" si="124"/>
        <v>7644.6221167595995</v>
      </c>
      <c r="BT230" s="320">
        <f t="shared" si="124"/>
        <v>8439.6501898457991</v>
      </c>
      <c r="BU230" s="320">
        <f t="shared" si="124"/>
        <v>6862.4534512855998</v>
      </c>
      <c r="BV230" s="320">
        <f t="shared" si="124"/>
        <v>7075.8298657130026</v>
      </c>
      <c r="BW230" s="320">
        <f t="shared" si="124"/>
        <v>4829.3637549036011</v>
      </c>
      <c r="BX230" s="320">
        <f t="shared" si="124"/>
        <v>6507.3477857933995</v>
      </c>
      <c r="BY230" s="320">
        <f t="shared" si="124"/>
        <v>91646.768027081591</v>
      </c>
      <c r="BZ230" s="320">
        <f t="shared" si="124"/>
        <v>5571.6336878048014</v>
      </c>
      <c r="CA230" s="320">
        <f t="shared" si="124"/>
        <v>4478.8057195518004</v>
      </c>
      <c r="CB230" s="320">
        <f t="shared" si="124"/>
        <v>4736.3417650191986</v>
      </c>
      <c r="CC230" s="320">
        <f t="shared" si="124"/>
        <v>5908.6052673633994</v>
      </c>
      <c r="CD230" s="320">
        <f t="shared" si="124"/>
        <v>4496.2998157111997</v>
      </c>
      <c r="CE230" s="320">
        <f t="shared" si="124"/>
        <v>5054.1233430226002</v>
      </c>
      <c r="CF230" s="320">
        <f t="shared" si="124"/>
        <v>3953.6048690754001</v>
      </c>
      <c r="CG230" s="320">
        <f t="shared" si="124"/>
        <v>4349.7098469566008</v>
      </c>
      <c r="CH230" s="320">
        <f t="shared" si="124"/>
        <v>4113.7246347946002</v>
      </c>
      <c r="CI230" s="320">
        <f t="shared" si="124"/>
        <v>5437.5189603882</v>
      </c>
      <c r="CJ230" s="320">
        <f t="shared" si="124"/>
        <v>3793.1612220390002</v>
      </c>
      <c r="CK230" s="320">
        <f t="shared" si="124"/>
        <v>8808.459308026002</v>
      </c>
      <c r="CL230" s="320">
        <f t="shared" si="124"/>
        <v>60701.988439752808</v>
      </c>
      <c r="CM230" s="320">
        <f t="shared" si="124"/>
        <v>4851.9121651937994</v>
      </c>
      <c r="CN230" s="320">
        <f t="shared" si="124"/>
        <v>4787.3884944312003</v>
      </c>
      <c r="CO230" s="320">
        <f t="shared" si="124"/>
        <v>8016.0579127131996</v>
      </c>
      <c r="CP230" s="320">
        <f t="shared" si="124"/>
        <v>8888.0407679686014</v>
      </c>
      <c r="CQ230" s="320">
        <f t="shared" si="124"/>
        <v>7518.3576597723968</v>
      </c>
      <c r="CR230" s="320">
        <f t="shared" si="124"/>
        <v>6454.7380509317991</v>
      </c>
      <c r="CS230" s="320">
        <f t="shared" si="124"/>
        <v>4955.5009089194009</v>
      </c>
      <c r="CT230" s="320">
        <f t="shared" si="124"/>
        <v>5577.9716573084006</v>
      </c>
      <c r="CU230" s="320">
        <f t="shared" si="124"/>
        <v>5623.4346014322</v>
      </c>
      <c r="CV230" s="320">
        <f t="shared" si="124"/>
        <v>5188.2527657254004</v>
      </c>
      <c r="CW230" s="320">
        <f t="shared" si="124"/>
        <v>6854.514861580401</v>
      </c>
      <c r="CX230" s="320">
        <f t="shared" si="124"/>
        <v>5314.4497950180012</v>
      </c>
      <c r="CY230" s="320">
        <f t="shared" si="124"/>
        <v>74030.619640994817</v>
      </c>
      <c r="CZ230" s="320">
        <f t="shared" si="124"/>
        <v>4320.2583154304002</v>
      </c>
      <c r="DA230" s="320">
        <f t="shared" si="124"/>
        <v>4422.7768202660009</v>
      </c>
      <c r="DB230" s="320">
        <f t="shared" si="124"/>
        <v>6374.9280546853988</v>
      </c>
      <c r="DC230" s="320">
        <f t="shared" si="124"/>
        <v>6122.5081385650019</v>
      </c>
      <c r="DD230" s="320">
        <f t="shared" si="124"/>
        <v>11282.360771418802</v>
      </c>
      <c r="DE230" s="320">
        <f t="shared" si="124"/>
        <v>8638.4395346788006</v>
      </c>
      <c r="DF230" s="320">
        <f t="shared" si="124"/>
        <v>7683.3558550154021</v>
      </c>
      <c r="DG230" s="320">
        <f t="shared" si="124"/>
        <v>8084.5675462076006</v>
      </c>
      <c r="DH230" s="320">
        <f t="shared" si="124"/>
        <v>7484.7727069332022</v>
      </c>
      <c r="DI230" s="320">
        <f t="shared" si="124"/>
        <v>6182.2952305408007</v>
      </c>
      <c r="DJ230" s="320">
        <f t="shared" si="124"/>
        <v>5210.4362839340001</v>
      </c>
      <c r="DK230" s="320">
        <f t="shared" si="124"/>
        <v>7154.2468841479995</v>
      </c>
      <c r="DL230" s="320">
        <f t="shared" si="124"/>
        <v>82960.946141823399</v>
      </c>
      <c r="DM230" s="320">
        <f t="shared" si="124"/>
        <v>6848.4621568762013</v>
      </c>
      <c r="DN230" s="320">
        <f t="shared" si="124"/>
        <v>5128.4152622163992</v>
      </c>
      <c r="DO230" s="320">
        <f t="shared" si="124"/>
        <v>4334.5799334515996</v>
      </c>
      <c r="DP230" s="320">
        <f t="shared" si="124"/>
        <v>5835.9024449432009</v>
      </c>
      <c r="DQ230" s="320">
        <f t="shared" si="124"/>
        <v>6555.6451327807999</v>
      </c>
      <c r="DR230" s="320">
        <f t="shared" si="124"/>
        <v>5538.9446849225988</v>
      </c>
      <c r="DS230" s="320">
        <f t="shared" si="124"/>
        <v>4625.8503977126011</v>
      </c>
      <c r="DT230" s="320">
        <f t="shared" si="124"/>
        <v>5718.4582900312007</v>
      </c>
      <c r="DU230" s="320">
        <f t="shared" si="124"/>
        <v>5008.4398797398007</v>
      </c>
      <c r="DV230" s="320">
        <f t="shared" si="124"/>
        <v>5009.4662473519993</v>
      </c>
      <c r="DW230" s="320">
        <f t="shared" si="124"/>
        <v>5100.5299897005998</v>
      </c>
      <c r="DX230" s="320">
        <f t="shared" si="124"/>
        <v>4701.0485161835995</v>
      </c>
      <c r="DY230" s="320">
        <f t="shared" si="124"/>
        <v>4500.1759637688001</v>
      </c>
      <c r="DZ230" s="320">
        <f t="shared" ref="DZ230:EA230" si="125">SUM(DZ231:DZ241)</f>
        <v>5037.9563218208013</v>
      </c>
      <c r="EA230" s="320">
        <f t="shared" si="125"/>
        <v>0</v>
      </c>
    </row>
    <row r="231" spans="2:131" ht="20.100000000000001" customHeight="1" x14ac:dyDescent="0.25">
      <c r="B231" s="179" t="s">
        <v>93</v>
      </c>
      <c r="D231" s="27">
        <f t="shared" ref="D231:AI231" si="126">+D92+D106</f>
        <v>0</v>
      </c>
      <c r="E231" s="27">
        <f t="shared" si="126"/>
        <v>0</v>
      </c>
      <c r="F231" s="27">
        <f t="shared" si="126"/>
        <v>0</v>
      </c>
      <c r="G231" s="27">
        <f t="shared" si="126"/>
        <v>0</v>
      </c>
      <c r="H231" s="27">
        <f t="shared" si="126"/>
        <v>0</v>
      </c>
      <c r="I231" s="27">
        <f t="shared" si="126"/>
        <v>0</v>
      </c>
      <c r="J231" s="27">
        <f t="shared" si="126"/>
        <v>0</v>
      </c>
      <c r="K231" s="27">
        <f t="shared" si="126"/>
        <v>0</v>
      </c>
      <c r="L231" s="27">
        <f t="shared" si="126"/>
        <v>0</v>
      </c>
      <c r="M231" s="27">
        <f t="shared" si="126"/>
        <v>0</v>
      </c>
      <c r="N231" s="27">
        <f t="shared" si="126"/>
        <v>0</v>
      </c>
      <c r="O231" s="27">
        <f t="shared" si="126"/>
        <v>0</v>
      </c>
      <c r="P231" s="27">
        <f t="shared" si="126"/>
        <v>0</v>
      </c>
      <c r="Q231" s="27">
        <f t="shared" si="126"/>
        <v>0</v>
      </c>
      <c r="R231" s="27">
        <f t="shared" si="126"/>
        <v>0</v>
      </c>
      <c r="S231" s="27">
        <f t="shared" si="126"/>
        <v>0</v>
      </c>
      <c r="T231" s="27">
        <f t="shared" si="126"/>
        <v>0</v>
      </c>
      <c r="U231" s="27">
        <f t="shared" si="126"/>
        <v>0</v>
      </c>
      <c r="V231" s="27">
        <f t="shared" si="126"/>
        <v>0</v>
      </c>
      <c r="W231" s="27">
        <f t="shared" si="126"/>
        <v>0</v>
      </c>
      <c r="X231" s="27">
        <f t="shared" si="126"/>
        <v>0</v>
      </c>
      <c r="Y231" s="27">
        <f t="shared" si="126"/>
        <v>0</v>
      </c>
      <c r="Z231" s="27">
        <f t="shared" si="126"/>
        <v>0</v>
      </c>
      <c r="AA231" s="27">
        <f t="shared" si="126"/>
        <v>0</v>
      </c>
      <c r="AB231" s="27">
        <f t="shared" si="126"/>
        <v>0</v>
      </c>
      <c r="AC231" s="27">
        <f t="shared" si="126"/>
        <v>0</v>
      </c>
      <c r="AD231" s="27">
        <f t="shared" si="126"/>
        <v>0</v>
      </c>
      <c r="AE231" s="27">
        <f t="shared" si="126"/>
        <v>0</v>
      </c>
      <c r="AF231" s="27">
        <f t="shared" si="126"/>
        <v>0</v>
      </c>
      <c r="AG231" s="27">
        <f t="shared" si="126"/>
        <v>0</v>
      </c>
      <c r="AH231" s="27">
        <f t="shared" si="126"/>
        <v>0</v>
      </c>
      <c r="AI231" s="27">
        <f t="shared" si="126"/>
        <v>0</v>
      </c>
      <c r="AJ231" s="27">
        <f t="shared" ref="AJ231:BO231" si="127">+AJ92+AJ106</f>
        <v>0</v>
      </c>
      <c r="AK231" s="27">
        <f t="shared" si="127"/>
        <v>0</v>
      </c>
      <c r="AL231" s="27">
        <f t="shared" si="127"/>
        <v>0</v>
      </c>
      <c r="AM231" s="27">
        <f t="shared" si="127"/>
        <v>0</v>
      </c>
      <c r="AN231" s="27">
        <f t="shared" si="127"/>
        <v>0</v>
      </c>
      <c r="AO231" s="27">
        <f t="shared" si="127"/>
        <v>0</v>
      </c>
      <c r="AP231" s="27">
        <f t="shared" si="127"/>
        <v>0</v>
      </c>
      <c r="AQ231" s="27">
        <f t="shared" si="127"/>
        <v>0</v>
      </c>
      <c r="AR231" s="27">
        <f t="shared" si="127"/>
        <v>0</v>
      </c>
      <c r="AS231" s="27">
        <f t="shared" si="127"/>
        <v>0</v>
      </c>
      <c r="AT231" s="27">
        <f t="shared" si="127"/>
        <v>0</v>
      </c>
      <c r="AU231" s="27">
        <f t="shared" si="127"/>
        <v>0</v>
      </c>
      <c r="AV231" s="27">
        <f t="shared" si="127"/>
        <v>0</v>
      </c>
      <c r="AW231" s="27">
        <f t="shared" si="127"/>
        <v>0</v>
      </c>
      <c r="AX231" s="27">
        <f t="shared" si="127"/>
        <v>0</v>
      </c>
      <c r="AY231" s="27">
        <f t="shared" si="127"/>
        <v>0</v>
      </c>
      <c r="AZ231" s="27">
        <f t="shared" si="127"/>
        <v>0</v>
      </c>
      <c r="BA231" s="27">
        <f t="shared" si="127"/>
        <v>0</v>
      </c>
      <c r="BB231" s="27">
        <f t="shared" si="127"/>
        <v>0</v>
      </c>
      <c r="BC231" s="27">
        <f t="shared" si="127"/>
        <v>0</v>
      </c>
      <c r="BD231" s="27">
        <f t="shared" si="127"/>
        <v>0</v>
      </c>
      <c r="BE231" s="27">
        <f t="shared" si="127"/>
        <v>0</v>
      </c>
      <c r="BF231" s="27">
        <f t="shared" si="127"/>
        <v>0</v>
      </c>
      <c r="BG231" s="27">
        <f t="shared" si="127"/>
        <v>0</v>
      </c>
      <c r="BH231" s="27">
        <f t="shared" si="127"/>
        <v>0</v>
      </c>
      <c r="BI231" s="27">
        <f t="shared" si="127"/>
        <v>0</v>
      </c>
      <c r="BJ231" s="27">
        <f t="shared" si="127"/>
        <v>0</v>
      </c>
      <c r="BK231" s="27">
        <f t="shared" si="127"/>
        <v>0</v>
      </c>
      <c r="BL231" s="27">
        <f t="shared" si="127"/>
        <v>0</v>
      </c>
      <c r="BM231" s="27">
        <f t="shared" si="127"/>
        <v>0</v>
      </c>
      <c r="BN231" s="27">
        <f t="shared" si="127"/>
        <v>0</v>
      </c>
      <c r="BO231" s="27">
        <f t="shared" si="127"/>
        <v>0</v>
      </c>
      <c r="BP231" s="27">
        <f t="shared" ref="BP231:CU231" si="128">+BP92+BP106</f>
        <v>0</v>
      </c>
      <c r="BQ231" s="27">
        <f t="shared" si="128"/>
        <v>0</v>
      </c>
      <c r="BR231" s="27">
        <f t="shared" si="128"/>
        <v>0</v>
      </c>
      <c r="BS231" s="27">
        <f t="shared" si="128"/>
        <v>0</v>
      </c>
      <c r="BT231" s="27">
        <f t="shared" si="128"/>
        <v>0</v>
      </c>
      <c r="BU231" s="27">
        <f t="shared" si="128"/>
        <v>0</v>
      </c>
      <c r="BV231" s="27">
        <f t="shared" si="128"/>
        <v>0</v>
      </c>
      <c r="BW231" s="27">
        <f t="shared" si="128"/>
        <v>0</v>
      </c>
      <c r="BX231" s="27">
        <f t="shared" si="128"/>
        <v>1.8290230783999999</v>
      </c>
      <c r="BY231" s="27">
        <f t="shared" si="128"/>
        <v>1.8290230783999999</v>
      </c>
      <c r="BZ231" s="27">
        <f t="shared" si="128"/>
        <v>0.57605011520000005</v>
      </c>
      <c r="CA231" s="27">
        <f t="shared" si="128"/>
        <v>0.54140690939999991</v>
      </c>
      <c r="CB231" s="27">
        <f t="shared" si="128"/>
        <v>0.48607799099999993</v>
      </c>
      <c r="CC231" s="27">
        <f t="shared" si="128"/>
        <v>0.43117048240000017</v>
      </c>
      <c r="CD231" s="27">
        <f t="shared" si="128"/>
        <v>1.1162819751999999</v>
      </c>
      <c r="CE231" s="27">
        <f t="shared" si="128"/>
        <v>0.4747330602</v>
      </c>
      <c r="CF231" s="27">
        <f t="shared" si="128"/>
        <v>2.3541977185999996</v>
      </c>
      <c r="CG231" s="27">
        <f t="shared" si="128"/>
        <v>0.40868923340000002</v>
      </c>
      <c r="CH231" s="27">
        <f t="shared" si="128"/>
        <v>48.520121097000001</v>
      </c>
      <c r="CI231" s="27">
        <f t="shared" si="128"/>
        <v>2.131081295</v>
      </c>
      <c r="CJ231" s="27">
        <f t="shared" si="128"/>
        <v>1.0520450038000002</v>
      </c>
      <c r="CK231" s="27">
        <f t="shared" si="128"/>
        <v>9.1902528885999999</v>
      </c>
      <c r="CL231" s="27">
        <f t="shared" si="128"/>
        <v>67.282107769800007</v>
      </c>
      <c r="CM231" s="27">
        <f t="shared" si="128"/>
        <v>1.0579625084000002</v>
      </c>
      <c r="CN231" s="27">
        <f t="shared" si="128"/>
        <v>0.9025004338</v>
      </c>
      <c r="CO231" s="27">
        <f t="shared" si="128"/>
        <v>0.36255058839999998</v>
      </c>
      <c r="CP231" s="27">
        <f t="shared" si="128"/>
        <v>0.91117785360000025</v>
      </c>
      <c r="CQ231" s="27">
        <f t="shared" si="128"/>
        <v>0.47214244979999997</v>
      </c>
      <c r="CR231" s="27">
        <f t="shared" si="128"/>
        <v>0.69992490819999997</v>
      </c>
      <c r="CS231" s="27">
        <f t="shared" si="128"/>
        <v>0.78081020779999999</v>
      </c>
      <c r="CT231" s="27">
        <f t="shared" si="128"/>
        <v>3.8009929160000002</v>
      </c>
      <c r="CU231" s="27">
        <f t="shared" si="128"/>
        <v>0.65524524799999995</v>
      </c>
      <c r="CV231" s="27">
        <f t="shared" ref="CV231:DY231" si="129">+CV92+CV106</f>
        <v>0.48607785379999985</v>
      </c>
      <c r="CW231" s="27">
        <f t="shared" si="129"/>
        <v>0.6688270876000002</v>
      </c>
      <c r="CX231" s="27">
        <f t="shared" si="129"/>
        <v>0.77135836260000035</v>
      </c>
      <c r="CY231" s="27">
        <f t="shared" si="129"/>
        <v>11.569570418</v>
      </c>
      <c r="CZ231" s="27">
        <f t="shared" si="129"/>
        <v>1.3082516664000001</v>
      </c>
      <c r="DA231" s="27">
        <f t="shared" si="129"/>
        <v>1.4178705562000005</v>
      </c>
      <c r="DB231" s="27">
        <f t="shared" si="129"/>
        <v>1.2255536118000001</v>
      </c>
      <c r="DC231" s="27">
        <f t="shared" si="129"/>
        <v>1.0179400336</v>
      </c>
      <c r="DD231" s="27">
        <f t="shared" si="129"/>
        <v>8.6374738828000019</v>
      </c>
      <c r="DE231" s="27">
        <f t="shared" si="129"/>
        <v>0.71329779219999945</v>
      </c>
      <c r="DF231" s="27">
        <f t="shared" si="129"/>
        <v>1.2193561506000004</v>
      </c>
      <c r="DG231" s="27">
        <f t="shared" si="129"/>
        <v>4.7609014655999999</v>
      </c>
      <c r="DH231" s="27">
        <f t="shared" si="129"/>
        <v>1.0757561135999998</v>
      </c>
      <c r="DI231" s="27">
        <f t="shared" si="129"/>
        <v>0.87956875720000005</v>
      </c>
      <c r="DJ231" s="27">
        <f t="shared" si="129"/>
        <v>1.9903700040000001</v>
      </c>
      <c r="DK231" s="27">
        <f t="shared" si="129"/>
        <v>1.2402044451999998</v>
      </c>
      <c r="DL231" s="27">
        <f t="shared" si="129"/>
        <v>25.486544479200003</v>
      </c>
      <c r="DM231" s="27">
        <f t="shared" si="129"/>
        <v>1.4668775729999999</v>
      </c>
      <c r="DN231" s="27">
        <f t="shared" si="129"/>
        <v>31.3601059772</v>
      </c>
      <c r="DO231" s="27">
        <f t="shared" si="129"/>
        <v>1.1679929981999999</v>
      </c>
      <c r="DP231" s="27">
        <f t="shared" si="129"/>
        <v>0.94815092119999989</v>
      </c>
      <c r="DQ231" s="27">
        <f t="shared" si="129"/>
        <v>1.1683174762000004</v>
      </c>
      <c r="DR231" s="27">
        <f t="shared" si="129"/>
        <v>3.7390705771999997</v>
      </c>
      <c r="DS231" s="27">
        <f t="shared" si="129"/>
        <v>1.4339613721999993</v>
      </c>
      <c r="DT231" s="27">
        <f t="shared" si="129"/>
        <v>1.3627973100000004</v>
      </c>
      <c r="DU231" s="27">
        <f t="shared" si="129"/>
        <v>0.82696469940000061</v>
      </c>
      <c r="DV231" s="27">
        <f t="shared" si="129"/>
        <v>1.3090184771999993</v>
      </c>
      <c r="DW231" s="27">
        <f t="shared" si="129"/>
        <v>0.95767548239999978</v>
      </c>
      <c r="DX231" s="27">
        <f t="shared" si="129"/>
        <v>1.3969046126</v>
      </c>
      <c r="DY231" s="27">
        <f t="shared" si="129"/>
        <v>5.4994452239999978</v>
      </c>
      <c r="DZ231" s="27">
        <f t="shared" ref="DZ231:EA231" si="130">+DZ92+DZ106</f>
        <v>4.338640271</v>
      </c>
      <c r="EA231" s="27">
        <f t="shared" si="130"/>
        <v>0</v>
      </c>
    </row>
    <row r="232" spans="2:131" ht="20.100000000000001" customHeight="1" x14ac:dyDescent="0.25">
      <c r="B232" s="179" t="s">
        <v>94</v>
      </c>
      <c r="D232" s="27">
        <f>+D79+D80+D82+D81</f>
        <v>0</v>
      </c>
      <c r="E232" s="27">
        <f t="shared" ref="E232:BP232" si="131">+E79+E80+E82+E81</f>
        <v>190.17949296259999</v>
      </c>
      <c r="F232" s="27">
        <f t="shared" si="131"/>
        <v>0</v>
      </c>
      <c r="G232" s="27">
        <f t="shared" si="131"/>
        <v>19.686123969100002</v>
      </c>
      <c r="H232" s="27">
        <f t="shared" si="131"/>
        <v>1.3939999999999999E-5</v>
      </c>
      <c r="I232" s="27">
        <f t="shared" si="131"/>
        <v>0</v>
      </c>
      <c r="J232" s="27">
        <f t="shared" si="131"/>
        <v>0</v>
      </c>
      <c r="K232" s="27">
        <f t="shared" si="131"/>
        <v>0</v>
      </c>
      <c r="L232" s="27">
        <f t="shared" si="131"/>
        <v>0</v>
      </c>
      <c r="M232" s="27">
        <f t="shared" si="131"/>
        <v>0</v>
      </c>
      <c r="N232" s="27">
        <f t="shared" si="131"/>
        <v>0</v>
      </c>
      <c r="O232" s="27">
        <f t="shared" si="131"/>
        <v>0</v>
      </c>
      <c r="P232" s="27">
        <f t="shared" si="131"/>
        <v>0</v>
      </c>
      <c r="Q232" s="27">
        <f t="shared" si="131"/>
        <v>0</v>
      </c>
      <c r="R232" s="27">
        <f t="shared" si="131"/>
        <v>0</v>
      </c>
      <c r="S232" s="27">
        <f t="shared" si="131"/>
        <v>0</v>
      </c>
      <c r="T232" s="27">
        <f t="shared" si="131"/>
        <v>8.7537568240000017</v>
      </c>
      <c r="U232" s="27">
        <f t="shared" si="131"/>
        <v>181.3231947532</v>
      </c>
      <c r="V232" s="27">
        <f t="shared" si="131"/>
        <v>0</v>
      </c>
      <c r="W232" s="27">
        <f t="shared" si="131"/>
        <v>0</v>
      </c>
      <c r="X232" s="27">
        <f t="shared" si="131"/>
        <v>0</v>
      </c>
      <c r="Y232" s="27">
        <f t="shared" si="131"/>
        <v>0</v>
      </c>
      <c r="Z232" s="27">
        <f t="shared" si="131"/>
        <v>0</v>
      </c>
      <c r="AA232" s="27">
        <f t="shared" si="131"/>
        <v>90.227903896599997</v>
      </c>
      <c r="AB232" s="27">
        <f t="shared" si="131"/>
        <v>34.749399266999994</v>
      </c>
      <c r="AC232" s="27">
        <f t="shared" si="131"/>
        <v>0</v>
      </c>
      <c r="AD232" s="27">
        <f t="shared" si="131"/>
        <v>0</v>
      </c>
      <c r="AE232" s="27">
        <f t="shared" si="131"/>
        <v>0</v>
      </c>
      <c r="AF232" s="27">
        <f t="shared" si="131"/>
        <v>0</v>
      </c>
      <c r="AG232" s="27">
        <f t="shared" si="131"/>
        <v>0</v>
      </c>
      <c r="AH232" s="27">
        <f t="shared" si="131"/>
        <v>0</v>
      </c>
      <c r="AI232" s="27">
        <f t="shared" si="131"/>
        <v>0</v>
      </c>
      <c r="AJ232" s="27">
        <f t="shared" si="131"/>
        <v>0</v>
      </c>
      <c r="AK232" s="27">
        <f t="shared" si="131"/>
        <v>0</v>
      </c>
      <c r="AL232" s="27">
        <f t="shared" si="131"/>
        <v>0</v>
      </c>
      <c r="AM232" s="27">
        <f t="shared" si="131"/>
        <v>0</v>
      </c>
      <c r="AN232" s="27">
        <f t="shared" si="131"/>
        <v>0</v>
      </c>
      <c r="AO232" s="27">
        <f t="shared" si="131"/>
        <v>0</v>
      </c>
      <c r="AP232" s="27">
        <f t="shared" si="131"/>
        <v>0</v>
      </c>
      <c r="AQ232" s="27">
        <f t="shared" si="131"/>
        <v>25.680794846000001</v>
      </c>
      <c r="AR232" s="27">
        <f t="shared" si="131"/>
        <v>0</v>
      </c>
      <c r="AS232" s="27">
        <f t="shared" si="131"/>
        <v>0</v>
      </c>
      <c r="AT232" s="27">
        <f t="shared" si="131"/>
        <v>0</v>
      </c>
      <c r="AU232" s="27">
        <f t="shared" si="131"/>
        <v>0</v>
      </c>
      <c r="AV232" s="27">
        <f t="shared" si="131"/>
        <v>0</v>
      </c>
      <c r="AW232" s="27">
        <f t="shared" si="131"/>
        <v>0</v>
      </c>
      <c r="AX232" s="27">
        <f t="shared" si="131"/>
        <v>0</v>
      </c>
      <c r="AY232" s="27">
        <f t="shared" si="131"/>
        <v>0</v>
      </c>
      <c r="AZ232" s="27">
        <f t="shared" si="131"/>
        <v>0</v>
      </c>
      <c r="BA232" s="27">
        <f t="shared" si="131"/>
        <v>0</v>
      </c>
      <c r="BB232" s="27">
        <f t="shared" si="131"/>
        <v>0</v>
      </c>
      <c r="BC232" s="27">
        <f t="shared" si="131"/>
        <v>0</v>
      </c>
      <c r="BD232" s="27">
        <f t="shared" si="131"/>
        <v>0</v>
      </c>
      <c r="BE232" s="27">
        <f t="shared" si="131"/>
        <v>0</v>
      </c>
      <c r="BF232" s="27">
        <f t="shared" si="131"/>
        <v>0</v>
      </c>
      <c r="BG232" s="27">
        <f t="shared" si="131"/>
        <v>0</v>
      </c>
      <c r="BH232" s="27">
        <f t="shared" si="131"/>
        <v>0</v>
      </c>
      <c r="BI232" s="27">
        <f t="shared" si="131"/>
        <v>0</v>
      </c>
      <c r="BJ232" s="27">
        <f t="shared" si="131"/>
        <v>0</v>
      </c>
      <c r="BK232" s="27">
        <f t="shared" si="131"/>
        <v>0</v>
      </c>
      <c r="BL232" s="27">
        <f t="shared" si="131"/>
        <v>0</v>
      </c>
      <c r="BM232" s="27">
        <f t="shared" si="131"/>
        <v>0</v>
      </c>
      <c r="BN232" s="27">
        <f t="shared" si="131"/>
        <v>0</v>
      </c>
      <c r="BO232" s="27">
        <f t="shared" si="131"/>
        <v>0</v>
      </c>
      <c r="BP232" s="27">
        <f t="shared" si="131"/>
        <v>0.51995480000000005</v>
      </c>
      <c r="BQ232" s="27">
        <f t="shared" ref="BQ232:DZ232" si="132">+BQ79+BQ80+BQ82+BQ81</f>
        <v>0</v>
      </c>
      <c r="BR232" s="27">
        <f t="shared" si="132"/>
        <v>0</v>
      </c>
      <c r="BS232" s="27">
        <f t="shared" si="132"/>
        <v>10.976000000000001</v>
      </c>
      <c r="BT232" s="27">
        <f t="shared" si="132"/>
        <v>794.12000000000012</v>
      </c>
      <c r="BU232" s="27">
        <f t="shared" si="132"/>
        <v>164.64</v>
      </c>
      <c r="BV232" s="27">
        <f t="shared" si="132"/>
        <v>0</v>
      </c>
      <c r="BW232" s="27">
        <f t="shared" si="132"/>
        <v>17.952162875200003</v>
      </c>
      <c r="BX232" s="27">
        <f t="shared" si="132"/>
        <v>0</v>
      </c>
      <c r="BY232" s="27">
        <f t="shared" si="132"/>
        <v>988.20811767520013</v>
      </c>
      <c r="BZ232" s="27">
        <f t="shared" si="132"/>
        <v>0</v>
      </c>
      <c r="CA232" s="27">
        <f t="shared" si="132"/>
        <v>0</v>
      </c>
      <c r="CB232" s="27">
        <f t="shared" si="132"/>
        <v>0</v>
      </c>
      <c r="CC232" s="27">
        <f t="shared" si="132"/>
        <v>0</v>
      </c>
      <c r="CD232" s="27">
        <f t="shared" si="132"/>
        <v>0</v>
      </c>
      <c r="CE232" s="27">
        <f t="shared" si="132"/>
        <v>18.873070104</v>
      </c>
      <c r="CF232" s="27">
        <f t="shared" si="132"/>
        <v>30.541567896</v>
      </c>
      <c r="CG232" s="27">
        <f t="shared" si="132"/>
        <v>38.779908456800001</v>
      </c>
      <c r="CH232" s="27">
        <f t="shared" si="132"/>
        <v>24.982430793600003</v>
      </c>
      <c r="CI232" s="27">
        <f t="shared" si="132"/>
        <v>35.348325923399997</v>
      </c>
      <c r="CJ232" s="27">
        <f t="shared" si="132"/>
        <v>32.190682535199997</v>
      </c>
      <c r="CK232" s="27">
        <f t="shared" si="132"/>
        <v>30.886140550999997</v>
      </c>
      <c r="CL232" s="27">
        <f t="shared" si="132"/>
        <v>211.60212625999998</v>
      </c>
      <c r="CM232" s="27">
        <f t="shared" si="132"/>
        <v>28.965602397200001</v>
      </c>
      <c r="CN232" s="27">
        <f t="shared" si="132"/>
        <v>16.679511084600001</v>
      </c>
      <c r="CO232" s="27">
        <f t="shared" si="132"/>
        <v>5.8346684536</v>
      </c>
      <c r="CP232" s="27">
        <f t="shared" si="132"/>
        <v>7.9612679734</v>
      </c>
      <c r="CQ232" s="27">
        <f t="shared" si="132"/>
        <v>7.275341924200001</v>
      </c>
      <c r="CR232" s="27">
        <f t="shared" si="132"/>
        <v>5.4906728618000002</v>
      </c>
      <c r="CS232" s="27">
        <f t="shared" si="132"/>
        <v>0.27454687259999999</v>
      </c>
      <c r="CT232" s="27">
        <f t="shared" si="132"/>
        <v>7.5493333426000007</v>
      </c>
      <c r="CU232" s="27">
        <f t="shared" si="132"/>
        <v>0.65205123200000004</v>
      </c>
      <c r="CV232" s="27">
        <f t="shared" si="132"/>
        <v>0.3775566326</v>
      </c>
      <c r="CW232" s="27">
        <f t="shared" si="132"/>
        <v>105.23339559179999</v>
      </c>
      <c r="CX232" s="27">
        <f t="shared" si="132"/>
        <v>207.87372085620001</v>
      </c>
      <c r="CY232" s="27">
        <f t="shared" si="132"/>
        <v>394.16766922260001</v>
      </c>
      <c r="CZ232" s="27">
        <f t="shared" si="132"/>
        <v>105.022141</v>
      </c>
      <c r="DA232" s="27">
        <f t="shared" si="132"/>
        <v>0</v>
      </c>
      <c r="DB232" s="27">
        <f t="shared" si="132"/>
        <v>0</v>
      </c>
      <c r="DC232" s="27">
        <f t="shared" si="132"/>
        <v>164.64628828760002</v>
      </c>
      <c r="DD232" s="27">
        <f t="shared" si="132"/>
        <v>126.04411365000001</v>
      </c>
      <c r="DE232" s="27">
        <f t="shared" si="132"/>
        <v>89.18</v>
      </c>
      <c r="DF232" s="27">
        <f t="shared" si="132"/>
        <v>89.220874143800003</v>
      </c>
      <c r="DG232" s="27">
        <f t="shared" si="132"/>
        <v>363.6428834248</v>
      </c>
      <c r="DH232" s="27">
        <f t="shared" si="132"/>
        <v>212.6757208562</v>
      </c>
      <c r="DI232" s="27">
        <f t="shared" si="132"/>
        <v>202.41532834180001</v>
      </c>
      <c r="DJ232" s="27">
        <f t="shared" si="132"/>
        <v>102.91572085620001</v>
      </c>
      <c r="DK232" s="27">
        <f t="shared" si="132"/>
        <v>96.04</v>
      </c>
      <c r="DL232" s="27">
        <f t="shared" si="132"/>
        <v>1551.8030705604001</v>
      </c>
      <c r="DM232" s="27">
        <f t="shared" si="132"/>
        <v>370.55319006860003</v>
      </c>
      <c r="DN232" s="27">
        <f t="shared" si="132"/>
        <v>0</v>
      </c>
      <c r="DO232" s="27">
        <f t="shared" si="132"/>
        <v>96.04</v>
      </c>
      <c r="DP232" s="27">
        <f t="shared" si="132"/>
        <v>580.24899943499997</v>
      </c>
      <c r="DQ232" s="27">
        <f t="shared" si="132"/>
        <v>446.65870433800001</v>
      </c>
      <c r="DR232" s="27">
        <f t="shared" si="132"/>
        <v>123.5114416438</v>
      </c>
      <c r="DS232" s="27">
        <f t="shared" si="132"/>
        <v>116.70070042259999</v>
      </c>
      <c r="DT232" s="27">
        <f t="shared" si="132"/>
        <v>0</v>
      </c>
      <c r="DU232" s="27">
        <f t="shared" si="132"/>
        <v>34.299999999999997</v>
      </c>
      <c r="DV232" s="27">
        <f t="shared" si="132"/>
        <v>130.37144171240001</v>
      </c>
      <c r="DW232" s="27">
        <f t="shared" si="132"/>
        <v>233.3217482876</v>
      </c>
      <c r="DX232" s="27">
        <f t="shared" si="132"/>
        <v>0</v>
      </c>
      <c r="DY232" s="27">
        <f t="shared" si="132"/>
        <v>198.98401842480001</v>
      </c>
      <c r="DZ232" s="27">
        <f t="shared" si="132"/>
        <v>287.00766670939998</v>
      </c>
      <c r="EA232" s="27">
        <f t="shared" ref="EA232" si="133">+EA79+EA80+EA82+EA81</f>
        <v>0</v>
      </c>
    </row>
    <row r="233" spans="2:131" ht="20.100000000000001" customHeight="1" x14ac:dyDescent="0.25">
      <c r="B233" s="179" t="s">
        <v>95</v>
      </c>
      <c r="D233" s="27">
        <f t="shared" ref="D233:AI233" si="134">+D68</f>
        <v>0</v>
      </c>
      <c r="E233" s="27">
        <f t="shared" si="134"/>
        <v>0</v>
      </c>
      <c r="F233" s="27">
        <f t="shared" si="134"/>
        <v>98.000000002500002</v>
      </c>
      <c r="G233" s="27">
        <f t="shared" si="134"/>
        <v>1.42885</v>
      </c>
      <c r="H233" s="27">
        <f t="shared" si="134"/>
        <v>11.500500000000001</v>
      </c>
      <c r="I233" s="27">
        <f t="shared" si="134"/>
        <v>0</v>
      </c>
      <c r="J233" s="27">
        <f t="shared" si="134"/>
        <v>0</v>
      </c>
      <c r="K233" s="27">
        <f t="shared" si="134"/>
        <v>0</v>
      </c>
      <c r="L233" s="27">
        <f t="shared" si="134"/>
        <v>0</v>
      </c>
      <c r="M233" s="27">
        <f t="shared" si="134"/>
        <v>4.8789999999999996</v>
      </c>
      <c r="N233" s="27">
        <f t="shared" si="134"/>
        <v>0</v>
      </c>
      <c r="O233" s="27">
        <f t="shared" si="134"/>
        <v>0</v>
      </c>
      <c r="P233" s="27">
        <f t="shared" si="134"/>
        <v>0</v>
      </c>
      <c r="Q233" s="27">
        <f t="shared" si="134"/>
        <v>0</v>
      </c>
      <c r="R233" s="27">
        <f t="shared" si="134"/>
        <v>0</v>
      </c>
      <c r="S233" s="27">
        <f t="shared" si="134"/>
        <v>0</v>
      </c>
      <c r="T233" s="27">
        <f t="shared" si="134"/>
        <v>0</v>
      </c>
      <c r="U233" s="27">
        <f t="shared" si="134"/>
        <v>0</v>
      </c>
      <c r="V233" s="27">
        <f t="shared" si="134"/>
        <v>0</v>
      </c>
      <c r="W233" s="27">
        <f t="shared" si="134"/>
        <v>0</v>
      </c>
      <c r="X233" s="27">
        <f t="shared" si="134"/>
        <v>0</v>
      </c>
      <c r="Y233" s="27">
        <f t="shared" si="134"/>
        <v>0</v>
      </c>
      <c r="Z233" s="27">
        <f t="shared" si="134"/>
        <v>216.45599999999999</v>
      </c>
      <c r="AA233" s="27">
        <f t="shared" si="134"/>
        <v>2984.2065000695002</v>
      </c>
      <c r="AB233" s="27">
        <f t="shared" si="134"/>
        <v>31.23</v>
      </c>
      <c r="AC233" s="27">
        <f t="shared" si="134"/>
        <v>34.61</v>
      </c>
      <c r="AD233" s="27">
        <f t="shared" si="134"/>
        <v>34.500069000000003</v>
      </c>
      <c r="AE233" s="27">
        <f t="shared" si="134"/>
        <v>60.976500000000001</v>
      </c>
      <c r="AF233" s="27">
        <f t="shared" si="134"/>
        <v>301.09300000000002</v>
      </c>
      <c r="AG233" s="27">
        <f t="shared" si="134"/>
        <v>75.562399999999997</v>
      </c>
      <c r="AH233" s="27">
        <f t="shared" si="134"/>
        <v>643.0915</v>
      </c>
      <c r="AI233" s="27">
        <f t="shared" si="134"/>
        <v>886.77959999999996</v>
      </c>
      <c r="AJ233" s="27">
        <f t="shared" ref="AJ233:BO233" si="135">+AJ68</f>
        <v>496.01400000000001</v>
      </c>
      <c r="AK233" s="27">
        <f t="shared" si="135"/>
        <v>85.875</v>
      </c>
      <c r="AL233" s="27">
        <f t="shared" si="135"/>
        <v>6.86</v>
      </c>
      <c r="AM233" s="27">
        <f t="shared" si="135"/>
        <v>0</v>
      </c>
      <c r="AN233" s="27">
        <f t="shared" si="135"/>
        <v>0</v>
      </c>
      <c r="AO233" s="27">
        <f t="shared" si="135"/>
        <v>0</v>
      </c>
      <c r="AP233" s="27">
        <f t="shared" si="135"/>
        <v>0</v>
      </c>
      <c r="AQ233" s="27">
        <f t="shared" si="135"/>
        <v>0</v>
      </c>
      <c r="AR233" s="27">
        <f t="shared" si="135"/>
        <v>0</v>
      </c>
      <c r="AS233" s="27">
        <f t="shared" si="135"/>
        <v>0</v>
      </c>
      <c r="AT233" s="27">
        <f t="shared" si="135"/>
        <v>0</v>
      </c>
      <c r="AU233" s="27">
        <f t="shared" si="135"/>
        <v>0</v>
      </c>
      <c r="AV233" s="27">
        <f t="shared" si="135"/>
        <v>0</v>
      </c>
      <c r="AW233" s="27">
        <f t="shared" si="135"/>
        <v>0</v>
      </c>
      <c r="AX233" s="27">
        <f t="shared" si="135"/>
        <v>0</v>
      </c>
      <c r="AY233" s="27">
        <f t="shared" si="135"/>
        <v>0</v>
      </c>
      <c r="AZ233" s="27">
        <f t="shared" si="135"/>
        <v>2.7440000000000002</v>
      </c>
      <c r="BA233" s="27">
        <f t="shared" si="135"/>
        <v>6.5170000000000003</v>
      </c>
      <c r="BB233" s="27">
        <f t="shared" si="135"/>
        <v>2.0579999999999998</v>
      </c>
      <c r="BC233" s="27">
        <f t="shared" si="135"/>
        <v>3.43</v>
      </c>
      <c r="BD233" s="27">
        <f t="shared" si="135"/>
        <v>0</v>
      </c>
      <c r="BE233" s="27">
        <f t="shared" si="135"/>
        <v>3.43</v>
      </c>
      <c r="BF233" s="27">
        <f t="shared" si="135"/>
        <v>3.43</v>
      </c>
      <c r="BG233" s="27">
        <f t="shared" si="135"/>
        <v>0</v>
      </c>
      <c r="BH233" s="27">
        <f t="shared" si="135"/>
        <v>0</v>
      </c>
      <c r="BI233" s="27">
        <f t="shared" si="135"/>
        <v>20.58</v>
      </c>
      <c r="BJ233" s="27">
        <f t="shared" si="135"/>
        <v>1.3908718600000002E-2</v>
      </c>
      <c r="BK233" s="27">
        <f t="shared" si="135"/>
        <v>0</v>
      </c>
      <c r="BL233" s="27">
        <f t="shared" si="135"/>
        <v>42.2029087186</v>
      </c>
      <c r="BM233" s="27">
        <f t="shared" si="135"/>
        <v>0</v>
      </c>
      <c r="BN233" s="27">
        <f t="shared" si="135"/>
        <v>0</v>
      </c>
      <c r="BO233" s="27">
        <f t="shared" si="135"/>
        <v>0</v>
      </c>
      <c r="BP233" s="27">
        <f t="shared" ref="BP233:CU233" si="136">+BP68</f>
        <v>0</v>
      </c>
      <c r="BQ233" s="27">
        <f t="shared" si="136"/>
        <v>0</v>
      </c>
      <c r="BR233" s="27">
        <f t="shared" si="136"/>
        <v>0</v>
      </c>
      <c r="BS233" s="27">
        <f t="shared" si="136"/>
        <v>0</v>
      </c>
      <c r="BT233" s="27">
        <f t="shared" si="136"/>
        <v>0</v>
      </c>
      <c r="BU233" s="27">
        <f t="shared" si="136"/>
        <v>0</v>
      </c>
      <c r="BV233" s="27">
        <f t="shared" si="136"/>
        <v>0</v>
      </c>
      <c r="BW233" s="27">
        <f t="shared" si="136"/>
        <v>0</v>
      </c>
      <c r="BX233" s="27">
        <f t="shared" si="136"/>
        <v>0</v>
      </c>
      <c r="BY233" s="27">
        <f t="shared" si="136"/>
        <v>0</v>
      </c>
      <c r="BZ233" s="27">
        <f t="shared" si="136"/>
        <v>0</v>
      </c>
      <c r="CA233" s="27">
        <f t="shared" si="136"/>
        <v>0</v>
      </c>
      <c r="CB233" s="27">
        <f t="shared" si="136"/>
        <v>0</v>
      </c>
      <c r="CC233" s="27">
        <f t="shared" si="136"/>
        <v>0</v>
      </c>
      <c r="CD233" s="27">
        <f t="shared" si="136"/>
        <v>0</v>
      </c>
      <c r="CE233" s="27">
        <f t="shared" si="136"/>
        <v>0</v>
      </c>
      <c r="CF233" s="27">
        <f t="shared" si="136"/>
        <v>0</v>
      </c>
      <c r="CG233" s="27">
        <f t="shared" si="136"/>
        <v>0</v>
      </c>
      <c r="CH233" s="27">
        <f t="shared" si="136"/>
        <v>0</v>
      </c>
      <c r="CI233" s="27">
        <f t="shared" si="136"/>
        <v>0.34300000000000003</v>
      </c>
      <c r="CJ233" s="27">
        <f t="shared" si="136"/>
        <v>0</v>
      </c>
      <c r="CK233" s="27">
        <f t="shared" si="136"/>
        <v>0</v>
      </c>
      <c r="CL233" s="27">
        <f t="shared" si="136"/>
        <v>0.34300000000000003</v>
      </c>
      <c r="CM233" s="27">
        <f t="shared" si="136"/>
        <v>0</v>
      </c>
      <c r="CN233" s="27">
        <f t="shared" si="136"/>
        <v>0</v>
      </c>
      <c r="CO233" s="27">
        <f t="shared" si="136"/>
        <v>0</v>
      </c>
      <c r="CP233" s="27">
        <f t="shared" si="136"/>
        <v>0</v>
      </c>
      <c r="CQ233" s="27">
        <f t="shared" si="136"/>
        <v>0</v>
      </c>
      <c r="CR233" s="27">
        <f t="shared" si="136"/>
        <v>0</v>
      </c>
      <c r="CS233" s="27">
        <f t="shared" si="136"/>
        <v>0</v>
      </c>
      <c r="CT233" s="27">
        <f t="shared" si="136"/>
        <v>0</v>
      </c>
      <c r="CU233" s="27">
        <f t="shared" si="136"/>
        <v>0</v>
      </c>
      <c r="CV233" s="27">
        <f t="shared" ref="CV233:DY233" si="137">+CV68</f>
        <v>0</v>
      </c>
      <c r="CW233" s="27">
        <f t="shared" si="137"/>
        <v>0</v>
      </c>
      <c r="CX233" s="27">
        <f t="shared" si="137"/>
        <v>0</v>
      </c>
      <c r="CY233" s="27">
        <f t="shared" si="137"/>
        <v>0</v>
      </c>
      <c r="CZ233" s="27">
        <f t="shared" si="137"/>
        <v>0</v>
      </c>
      <c r="DA233" s="27">
        <f t="shared" si="137"/>
        <v>0.13719999999999999</v>
      </c>
      <c r="DB233" s="27">
        <f t="shared" si="137"/>
        <v>0</v>
      </c>
      <c r="DC233" s="27">
        <f t="shared" si="137"/>
        <v>0</v>
      </c>
      <c r="DD233" s="27">
        <f t="shared" si="137"/>
        <v>0</v>
      </c>
      <c r="DE233" s="27">
        <f t="shared" si="137"/>
        <v>0</v>
      </c>
      <c r="DF233" s="27">
        <f t="shared" si="137"/>
        <v>0</v>
      </c>
      <c r="DG233" s="27">
        <f t="shared" si="137"/>
        <v>0</v>
      </c>
      <c r="DH233" s="27">
        <f t="shared" si="137"/>
        <v>0</v>
      </c>
      <c r="DI233" s="27">
        <f t="shared" si="137"/>
        <v>0</v>
      </c>
      <c r="DJ233" s="27">
        <f t="shared" si="137"/>
        <v>0</v>
      </c>
      <c r="DK233" s="27">
        <f t="shared" si="137"/>
        <v>0</v>
      </c>
      <c r="DL233" s="27">
        <f t="shared" si="137"/>
        <v>0.13719999999999999</v>
      </c>
      <c r="DM233" s="27">
        <f t="shared" si="137"/>
        <v>0</v>
      </c>
      <c r="DN233" s="27">
        <f t="shared" si="137"/>
        <v>0</v>
      </c>
      <c r="DO233" s="27">
        <f t="shared" si="137"/>
        <v>0</v>
      </c>
      <c r="DP233" s="27">
        <f t="shared" si="137"/>
        <v>39.101999999999997</v>
      </c>
      <c r="DQ233" s="27">
        <f t="shared" si="137"/>
        <v>0</v>
      </c>
      <c r="DR233" s="27">
        <f t="shared" si="137"/>
        <v>0</v>
      </c>
      <c r="DS233" s="27">
        <f t="shared" si="137"/>
        <v>0</v>
      </c>
      <c r="DT233" s="27">
        <f t="shared" si="137"/>
        <v>0</v>
      </c>
      <c r="DU233" s="27">
        <f t="shared" si="137"/>
        <v>0</v>
      </c>
      <c r="DV233" s="27">
        <f t="shared" si="137"/>
        <v>0</v>
      </c>
      <c r="DW233" s="27">
        <f t="shared" si="137"/>
        <v>0</v>
      </c>
      <c r="DX233" s="27">
        <f t="shared" si="137"/>
        <v>0</v>
      </c>
      <c r="DY233" s="27">
        <f t="shared" si="137"/>
        <v>0</v>
      </c>
      <c r="DZ233" s="27">
        <f t="shared" ref="DZ233:EA233" si="138">+DZ68</f>
        <v>0</v>
      </c>
      <c r="EA233" s="27">
        <f t="shared" si="138"/>
        <v>0</v>
      </c>
    </row>
    <row r="234" spans="2:131" ht="20.100000000000001" customHeight="1" x14ac:dyDescent="0.25">
      <c r="B234" s="179" t="s">
        <v>142</v>
      </c>
      <c r="D234" s="27">
        <f t="shared" ref="D234:AI234" si="139">+D67+D66+D75</f>
        <v>802.34933353999998</v>
      </c>
      <c r="E234" s="27">
        <f t="shared" si="139"/>
        <v>784.36957032999987</v>
      </c>
      <c r="F234" s="27">
        <f t="shared" si="139"/>
        <v>761.32610211999997</v>
      </c>
      <c r="G234" s="27">
        <f t="shared" si="139"/>
        <v>483.02352314000001</v>
      </c>
      <c r="H234" s="27">
        <f t="shared" si="139"/>
        <v>474.49642513999999</v>
      </c>
      <c r="I234" s="27">
        <f t="shared" si="139"/>
        <v>491.21135638999999</v>
      </c>
      <c r="J234" s="27">
        <f t="shared" si="139"/>
        <v>390.75022324999998</v>
      </c>
      <c r="K234" s="27">
        <f t="shared" si="139"/>
        <v>485.81740581999998</v>
      </c>
      <c r="L234" s="27">
        <f t="shared" si="139"/>
        <v>480.93361743000003</v>
      </c>
      <c r="M234" s="27">
        <f t="shared" si="139"/>
        <v>474.61843499000003</v>
      </c>
      <c r="N234" s="27">
        <f t="shared" si="139"/>
        <v>438.22923594999997</v>
      </c>
      <c r="O234" s="27">
        <f t="shared" si="139"/>
        <v>402.87007745</v>
      </c>
      <c r="P234" s="27">
        <f t="shared" si="139"/>
        <v>457.81121396999998</v>
      </c>
      <c r="Q234" s="27">
        <f t="shared" si="139"/>
        <v>401.99079103999998</v>
      </c>
      <c r="R234" s="27">
        <f t="shared" si="139"/>
        <v>393.54330438</v>
      </c>
      <c r="S234" s="27">
        <f t="shared" si="139"/>
        <v>455.25604681999999</v>
      </c>
      <c r="T234" s="27">
        <f t="shared" si="139"/>
        <v>520.27648639999995</v>
      </c>
      <c r="U234" s="27">
        <f t="shared" si="139"/>
        <v>584.66080892999992</v>
      </c>
      <c r="V234" s="27">
        <f t="shared" si="139"/>
        <v>520.58750173999999</v>
      </c>
      <c r="W234" s="27">
        <f t="shared" si="139"/>
        <v>668.72184572000003</v>
      </c>
      <c r="X234" s="27">
        <f t="shared" si="139"/>
        <v>667.31517425999994</v>
      </c>
      <c r="Y234" s="27">
        <f t="shared" si="139"/>
        <v>698.97708231999991</v>
      </c>
      <c r="Z234" s="27">
        <f t="shared" si="139"/>
        <v>701.49953447999997</v>
      </c>
      <c r="AA234" s="27">
        <f t="shared" si="139"/>
        <v>673.66919366000013</v>
      </c>
      <c r="AB234" s="27">
        <f t="shared" si="139"/>
        <v>678.93862462000004</v>
      </c>
      <c r="AC234" s="27">
        <f t="shared" si="139"/>
        <v>651.22064760000001</v>
      </c>
      <c r="AD234" s="27">
        <f t="shared" si="139"/>
        <v>619.25934389999998</v>
      </c>
      <c r="AE234" s="27">
        <f t="shared" si="139"/>
        <v>605.26503075999995</v>
      </c>
      <c r="AF234" s="27">
        <f t="shared" si="139"/>
        <v>687.29257531999997</v>
      </c>
      <c r="AG234" s="27">
        <f t="shared" si="139"/>
        <v>734.32022608</v>
      </c>
      <c r="AH234" s="27">
        <f t="shared" si="139"/>
        <v>693.85830068999996</v>
      </c>
      <c r="AI234" s="27">
        <f t="shared" si="139"/>
        <v>741.25013663999994</v>
      </c>
      <c r="AJ234" s="27">
        <f t="shared" ref="AJ234:BO234" si="140">+AJ67+AJ66+AJ75</f>
        <v>834.50882715</v>
      </c>
      <c r="AK234" s="27">
        <f t="shared" si="140"/>
        <v>967.63110486000005</v>
      </c>
      <c r="AL234" s="27">
        <f t="shared" si="140"/>
        <v>908.83274887999994</v>
      </c>
      <c r="AM234" s="27">
        <f t="shared" si="140"/>
        <v>873.67655913999999</v>
      </c>
      <c r="AN234" s="27">
        <f t="shared" si="140"/>
        <v>941.48215056000004</v>
      </c>
      <c r="AO234" s="27">
        <f t="shared" si="140"/>
        <v>906.85896223999998</v>
      </c>
      <c r="AP234" s="27">
        <f t="shared" si="140"/>
        <v>874.8803450800001</v>
      </c>
      <c r="AQ234" s="27">
        <f t="shared" si="140"/>
        <v>1.0571260000000001E-2</v>
      </c>
      <c r="AR234" s="27">
        <f t="shared" si="140"/>
        <v>1736.3690646399998</v>
      </c>
      <c r="AS234" s="27">
        <f t="shared" si="140"/>
        <v>1044.54299698</v>
      </c>
      <c r="AT234" s="27">
        <f t="shared" si="140"/>
        <v>970.40496700000006</v>
      </c>
      <c r="AU234" s="27">
        <f t="shared" si="140"/>
        <v>1166.98188222</v>
      </c>
      <c r="AV234" s="27">
        <f t="shared" si="140"/>
        <v>0</v>
      </c>
      <c r="AW234" s="27">
        <f t="shared" si="140"/>
        <v>2120.7621537200002</v>
      </c>
      <c r="AX234" s="27">
        <f t="shared" si="140"/>
        <v>1085.9770608400001</v>
      </c>
      <c r="AY234" s="27">
        <f t="shared" si="140"/>
        <v>1262.8919263800001</v>
      </c>
      <c r="AZ234" s="27">
        <f t="shared" si="140"/>
        <v>1272.9065522599999</v>
      </c>
      <c r="BA234" s="27">
        <f t="shared" si="140"/>
        <v>1288.6253093</v>
      </c>
      <c r="BB234" s="27">
        <f t="shared" si="140"/>
        <v>1276.97366104</v>
      </c>
      <c r="BC234" s="27">
        <f t="shared" si="140"/>
        <v>1236.75877696</v>
      </c>
      <c r="BD234" s="27">
        <f t="shared" si="140"/>
        <v>1190.12519668</v>
      </c>
      <c r="BE234" s="27">
        <f t="shared" si="140"/>
        <v>1348.05281016</v>
      </c>
      <c r="BF234" s="27">
        <f t="shared" si="140"/>
        <v>1200.3792708600001</v>
      </c>
      <c r="BG234" s="27">
        <f t="shared" si="140"/>
        <v>1455.66689926</v>
      </c>
      <c r="BH234" s="27">
        <f t="shared" si="140"/>
        <v>1348.1669262600001</v>
      </c>
      <c r="BI234" s="27">
        <f t="shared" si="140"/>
        <v>1311.9327698400002</v>
      </c>
      <c r="BJ234" s="27">
        <f t="shared" si="140"/>
        <v>1329.3956613</v>
      </c>
      <c r="BK234" s="27">
        <f t="shared" si="140"/>
        <v>1283.6059227599999</v>
      </c>
      <c r="BL234" s="27">
        <f t="shared" si="140"/>
        <v>15542.589756680003</v>
      </c>
      <c r="BM234" s="27">
        <f t="shared" si="140"/>
        <v>1343.0899706000002</v>
      </c>
      <c r="BN234" s="27">
        <f t="shared" si="140"/>
        <v>1212.1113800599999</v>
      </c>
      <c r="BO234" s="27">
        <f t="shared" si="140"/>
        <v>1265.1536340800001</v>
      </c>
      <c r="BP234" s="27">
        <f t="shared" ref="BP234:CU234" si="141">+BP67+BP66+BP75</f>
        <v>1350.0667140800001</v>
      </c>
      <c r="BQ234" s="27">
        <f t="shared" si="141"/>
        <v>1252.9066613</v>
      </c>
      <c r="BR234" s="27">
        <f t="shared" si="141"/>
        <v>1311.70841354</v>
      </c>
      <c r="BS234" s="27">
        <f t="shared" si="141"/>
        <v>1316.46081574</v>
      </c>
      <c r="BT234" s="27">
        <f t="shared" si="141"/>
        <v>1298.0618498400001</v>
      </c>
      <c r="BU234" s="27">
        <f t="shared" si="141"/>
        <v>1370.08953116</v>
      </c>
      <c r="BV234" s="27">
        <f t="shared" si="141"/>
        <v>1383.5229683800001</v>
      </c>
      <c r="BW234" s="27">
        <f t="shared" si="141"/>
        <v>1335.87414926</v>
      </c>
      <c r="BX234" s="27">
        <f t="shared" si="141"/>
        <v>1162.8147203399999</v>
      </c>
      <c r="BY234" s="27">
        <f t="shared" si="141"/>
        <v>15601.860808379999</v>
      </c>
      <c r="BZ234" s="27">
        <f t="shared" si="141"/>
        <v>1181.6048365800002</v>
      </c>
      <c r="CA234" s="27">
        <f t="shared" si="141"/>
        <v>1062.7091207599999</v>
      </c>
      <c r="CB234" s="27">
        <f t="shared" si="141"/>
        <v>1131.2118048</v>
      </c>
      <c r="CC234" s="27">
        <f t="shared" si="141"/>
        <v>991.32397448000006</v>
      </c>
      <c r="CD234" s="27">
        <f t="shared" si="141"/>
        <v>928.47771716000011</v>
      </c>
      <c r="CE234" s="27">
        <f t="shared" si="141"/>
        <v>1034.6995967</v>
      </c>
      <c r="CF234" s="27">
        <f t="shared" si="141"/>
        <v>812.71387946000004</v>
      </c>
      <c r="CG234" s="27">
        <f t="shared" si="141"/>
        <v>856.45989366000003</v>
      </c>
      <c r="CH234" s="27">
        <f t="shared" si="141"/>
        <v>814.92784842000003</v>
      </c>
      <c r="CI234" s="27">
        <f t="shared" si="141"/>
        <v>773.4860670600001</v>
      </c>
      <c r="CJ234" s="27">
        <f t="shared" si="141"/>
        <v>768.95973616000003</v>
      </c>
      <c r="CK234" s="27">
        <f t="shared" si="141"/>
        <v>740.25560966000012</v>
      </c>
      <c r="CL234" s="27">
        <f t="shared" si="141"/>
        <v>11096.830084900001</v>
      </c>
      <c r="CM234" s="27">
        <f t="shared" si="141"/>
        <v>665.69196470000009</v>
      </c>
      <c r="CN234" s="27">
        <f t="shared" si="141"/>
        <v>642.40938538</v>
      </c>
      <c r="CO234" s="27">
        <f t="shared" si="141"/>
        <v>638.14033192000011</v>
      </c>
      <c r="CP234" s="27">
        <f t="shared" si="141"/>
        <v>546.17749060000006</v>
      </c>
      <c r="CQ234" s="27">
        <f t="shared" si="141"/>
        <v>500.82287500000001</v>
      </c>
      <c r="CR234" s="27">
        <f t="shared" si="141"/>
        <v>538.86934052000004</v>
      </c>
      <c r="CS234" s="27">
        <f t="shared" si="141"/>
        <v>423.98915314000004</v>
      </c>
      <c r="CT234" s="27">
        <f t="shared" si="141"/>
        <v>434.66885602000002</v>
      </c>
      <c r="CU234" s="27">
        <f t="shared" si="141"/>
        <v>421.4553161</v>
      </c>
      <c r="CV234" s="27">
        <f t="shared" ref="CV234:DY234" si="142">+CV67+CV66+CV75</f>
        <v>433.23137046000005</v>
      </c>
      <c r="CW234" s="27">
        <f t="shared" si="142"/>
        <v>459.94849110000001</v>
      </c>
      <c r="CX234" s="27">
        <f t="shared" si="142"/>
        <v>457.27731</v>
      </c>
      <c r="CY234" s="27">
        <f t="shared" si="142"/>
        <v>6162.6818849400006</v>
      </c>
      <c r="CZ234" s="27">
        <f t="shared" si="142"/>
        <v>505.76466808000004</v>
      </c>
      <c r="DA234" s="27">
        <f t="shared" si="142"/>
        <v>474.73843843999998</v>
      </c>
      <c r="DB234" s="27">
        <f t="shared" si="142"/>
        <v>405.39484873999999</v>
      </c>
      <c r="DC234" s="27">
        <f t="shared" si="142"/>
        <v>406.91084014000006</v>
      </c>
      <c r="DD234" s="27">
        <f t="shared" si="142"/>
        <v>409.50447580000002</v>
      </c>
      <c r="DE234" s="27">
        <f t="shared" si="142"/>
        <v>540.02834438000002</v>
      </c>
      <c r="DF234" s="27">
        <f t="shared" si="142"/>
        <v>615.22876198000006</v>
      </c>
      <c r="DG234" s="27">
        <f t="shared" si="142"/>
        <v>620.18640166000012</v>
      </c>
      <c r="DH234" s="27">
        <f t="shared" si="142"/>
        <v>482.51285586</v>
      </c>
      <c r="DI234" s="27">
        <f t="shared" si="142"/>
        <v>623.88124568000012</v>
      </c>
      <c r="DJ234" s="27">
        <f t="shared" si="142"/>
        <v>632.2499792000001</v>
      </c>
      <c r="DK234" s="27">
        <f t="shared" si="142"/>
        <v>596.22680894000007</v>
      </c>
      <c r="DL234" s="27">
        <f t="shared" si="142"/>
        <v>6312.6276689000006</v>
      </c>
      <c r="DM234" s="27">
        <f t="shared" si="142"/>
        <v>618.00044208000008</v>
      </c>
      <c r="DN234" s="27">
        <f t="shared" si="142"/>
        <v>568.02132212000004</v>
      </c>
      <c r="DO234" s="27">
        <f t="shared" si="142"/>
        <v>580.20483990000002</v>
      </c>
      <c r="DP234" s="27">
        <f t="shared" si="142"/>
        <v>569.84685730000012</v>
      </c>
      <c r="DQ234" s="27">
        <f t="shared" si="142"/>
        <v>565.40535030000012</v>
      </c>
      <c r="DR234" s="27">
        <f t="shared" si="142"/>
        <v>655.72480316000008</v>
      </c>
      <c r="DS234" s="27">
        <f t="shared" si="142"/>
        <v>604.69776332000004</v>
      </c>
      <c r="DT234" s="27">
        <f t="shared" si="142"/>
        <v>682.17017862</v>
      </c>
      <c r="DU234" s="27">
        <f t="shared" si="142"/>
        <v>660.27766168000005</v>
      </c>
      <c r="DV234" s="27">
        <f t="shared" si="142"/>
        <v>726.78385934000005</v>
      </c>
      <c r="DW234" s="27">
        <f t="shared" si="142"/>
        <v>726.06209130000002</v>
      </c>
      <c r="DX234" s="27">
        <f t="shared" si="142"/>
        <v>678.66799084000002</v>
      </c>
      <c r="DY234" s="27">
        <f t="shared" si="142"/>
        <v>695.74660568000002</v>
      </c>
      <c r="DZ234" s="27">
        <f t="shared" ref="DZ234:EA234" si="143">+DZ67+DZ66+DZ75</f>
        <v>478.69506692000004</v>
      </c>
      <c r="EA234" s="27">
        <f t="shared" si="143"/>
        <v>0</v>
      </c>
    </row>
    <row r="235" spans="2:131" ht="20.100000000000001" customHeight="1" x14ac:dyDescent="0.25">
      <c r="B235" s="179" t="s">
        <v>96</v>
      </c>
      <c r="D235" s="27">
        <v>0</v>
      </c>
      <c r="E235" s="27">
        <v>0</v>
      </c>
      <c r="F235" s="27">
        <v>0</v>
      </c>
      <c r="G235" s="27">
        <v>0</v>
      </c>
      <c r="H235" s="27">
        <v>0</v>
      </c>
      <c r="I235" s="27">
        <v>0</v>
      </c>
      <c r="J235" s="27">
        <v>0</v>
      </c>
      <c r="K235" s="27">
        <v>0</v>
      </c>
      <c r="L235" s="27">
        <v>0</v>
      </c>
      <c r="M235" s="27">
        <v>0</v>
      </c>
      <c r="N235" s="27">
        <v>0</v>
      </c>
      <c r="O235" s="27">
        <v>0</v>
      </c>
      <c r="P235" s="27">
        <v>0</v>
      </c>
      <c r="Q235" s="27">
        <v>0</v>
      </c>
      <c r="R235" s="27">
        <v>0</v>
      </c>
      <c r="S235" s="27">
        <v>0</v>
      </c>
      <c r="T235" s="27">
        <v>0</v>
      </c>
      <c r="U235" s="27">
        <v>0</v>
      </c>
      <c r="V235" s="27">
        <v>0</v>
      </c>
      <c r="W235" s="27">
        <v>0</v>
      </c>
      <c r="X235" s="27">
        <v>0</v>
      </c>
      <c r="Y235" s="27">
        <v>0</v>
      </c>
      <c r="Z235" s="27">
        <v>0</v>
      </c>
      <c r="AA235" s="27">
        <v>0</v>
      </c>
      <c r="AB235" s="27">
        <v>0</v>
      </c>
      <c r="AC235" s="27">
        <v>0</v>
      </c>
      <c r="AD235" s="27">
        <v>0</v>
      </c>
      <c r="AE235" s="27">
        <v>0</v>
      </c>
      <c r="AF235" s="27">
        <v>0</v>
      </c>
      <c r="AG235" s="27">
        <v>0</v>
      </c>
      <c r="AH235" s="27">
        <v>0</v>
      </c>
      <c r="AI235" s="27">
        <v>0</v>
      </c>
      <c r="AJ235" s="27">
        <v>0</v>
      </c>
      <c r="AK235" s="27">
        <v>0</v>
      </c>
      <c r="AL235" s="27">
        <v>0</v>
      </c>
      <c r="AM235" s="27">
        <v>0</v>
      </c>
      <c r="AN235" s="27">
        <v>0</v>
      </c>
      <c r="AO235" s="27">
        <v>0</v>
      </c>
      <c r="AP235" s="27">
        <v>0</v>
      </c>
      <c r="AQ235" s="27">
        <v>0</v>
      </c>
      <c r="AR235" s="27">
        <v>0</v>
      </c>
      <c r="AS235" s="27">
        <v>0</v>
      </c>
      <c r="AT235" s="27">
        <v>0</v>
      </c>
      <c r="AU235" s="27">
        <v>0</v>
      </c>
      <c r="AV235" s="27">
        <v>0</v>
      </c>
      <c r="AW235" s="27">
        <v>0</v>
      </c>
      <c r="AX235" s="27">
        <v>0</v>
      </c>
      <c r="AY235" s="27">
        <v>0</v>
      </c>
      <c r="AZ235" s="27">
        <v>0</v>
      </c>
      <c r="BA235" s="27">
        <v>0</v>
      </c>
      <c r="BB235" s="27">
        <v>0</v>
      </c>
      <c r="BC235" s="27">
        <v>0</v>
      </c>
      <c r="BD235" s="27">
        <v>0</v>
      </c>
      <c r="BE235" s="27">
        <v>0</v>
      </c>
      <c r="BF235" s="27">
        <v>0</v>
      </c>
      <c r="BG235" s="27">
        <v>0</v>
      </c>
      <c r="BH235" s="27">
        <v>0</v>
      </c>
      <c r="BI235" s="27">
        <v>0</v>
      </c>
      <c r="BJ235" s="27">
        <v>0</v>
      </c>
      <c r="BK235" s="27">
        <v>0</v>
      </c>
      <c r="BL235" s="27">
        <v>0</v>
      </c>
      <c r="BM235" s="27">
        <v>0</v>
      </c>
      <c r="BN235" s="27">
        <v>0</v>
      </c>
      <c r="BO235" s="27">
        <v>0</v>
      </c>
      <c r="BP235" s="27">
        <v>0</v>
      </c>
      <c r="BQ235" s="27">
        <v>0</v>
      </c>
      <c r="BR235" s="27">
        <v>0</v>
      </c>
      <c r="BS235" s="27">
        <v>0</v>
      </c>
      <c r="BT235" s="27">
        <v>0</v>
      </c>
      <c r="BU235" s="27">
        <v>0</v>
      </c>
      <c r="BV235" s="27">
        <v>0</v>
      </c>
      <c r="BW235" s="27">
        <v>0</v>
      </c>
      <c r="BX235" s="27">
        <v>0</v>
      </c>
      <c r="BY235" s="27">
        <v>0</v>
      </c>
      <c r="BZ235" s="27">
        <v>0</v>
      </c>
      <c r="CA235" s="27">
        <v>0</v>
      </c>
      <c r="CB235" s="27">
        <v>0</v>
      </c>
      <c r="CC235" s="27">
        <v>0</v>
      </c>
      <c r="CD235" s="27">
        <v>0</v>
      </c>
      <c r="CE235" s="27">
        <v>0</v>
      </c>
      <c r="CF235" s="27">
        <v>0</v>
      </c>
      <c r="CG235" s="27">
        <v>0</v>
      </c>
      <c r="CH235" s="27">
        <v>0</v>
      </c>
      <c r="CI235" s="27">
        <v>0</v>
      </c>
      <c r="CJ235" s="27">
        <v>0</v>
      </c>
      <c r="CK235" s="27">
        <v>0</v>
      </c>
      <c r="CL235" s="27">
        <v>0</v>
      </c>
      <c r="CM235" s="27">
        <v>0</v>
      </c>
      <c r="CN235" s="27">
        <v>0</v>
      </c>
      <c r="CO235" s="27">
        <v>0</v>
      </c>
      <c r="CP235" s="27">
        <v>0</v>
      </c>
      <c r="CQ235" s="27">
        <v>0</v>
      </c>
      <c r="CR235" s="27">
        <v>0</v>
      </c>
      <c r="CS235" s="27">
        <v>0</v>
      </c>
      <c r="CT235" s="27">
        <v>0</v>
      </c>
      <c r="CU235" s="27">
        <v>0</v>
      </c>
      <c r="CV235" s="27">
        <v>0</v>
      </c>
      <c r="CW235" s="27">
        <v>0</v>
      </c>
      <c r="CX235" s="27">
        <v>0</v>
      </c>
      <c r="CY235" s="27">
        <v>0</v>
      </c>
      <c r="CZ235" s="27">
        <v>0</v>
      </c>
      <c r="DA235" s="27">
        <v>0</v>
      </c>
      <c r="DB235" s="27">
        <v>0</v>
      </c>
      <c r="DC235" s="27">
        <v>0</v>
      </c>
      <c r="DD235" s="27">
        <v>0</v>
      </c>
      <c r="DE235" s="27">
        <v>0</v>
      </c>
      <c r="DF235" s="27">
        <v>0</v>
      </c>
      <c r="DG235" s="27">
        <v>0</v>
      </c>
      <c r="DH235" s="27">
        <v>0</v>
      </c>
      <c r="DI235" s="27">
        <v>0</v>
      </c>
      <c r="DJ235" s="27">
        <v>0</v>
      </c>
      <c r="DK235" s="27">
        <v>0</v>
      </c>
      <c r="DL235" s="27">
        <v>0</v>
      </c>
      <c r="DM235" s="27">
        <v>0</v>
      </c>
      <c r="DN235" s="27">
        <v>0</v>
      </c>
      <c r="DO235" s="27">
        <v>0</v>
      </c>
      <c r="DP235" s="27">
        <v>0</v>
      </c>
      <c r="DQ235" s="27">
        <v>0</v>
      </c>
      <c r="DR235" s="27">
        <v>0</v>
      </c>
      <c r="DS235" s="27">
        <v>0</v>
      </c>
      <c r="DT235" s="27">
        <v>0</v>
      </c>
      <c r="DU235" s="27">
        <v>0</v>
      </c>
      <c r="DV235" s="27">
        <v>0</v>
      </c>
      <c r="DW235" s="27">
        <v>0</v>
      </c>
      <c r="DX235" s="27">
        <v>0</v>
      </c>
      <c r="DY235" s="27">
        <v>0</v>
      </c>
      <c r="DZ235" s="27">
        <v>0</v>
      </c>
      <c r="EA235" s="27">
        <v>0</v>
      </c>
    </row>
    <row r="236" spans="2:131" ht="20.100000000000001" customHeight="1" x14ac:dyDescent="0.25">
      <c r="B236" s="179" t="s">
        <v>97</v>
      </c>
      <c r="D236" s="27">
        <f t="shared" ref="D236:AI236" si="144">+D64+D65+D96+D97</f>
        <v>262.96651335079991</v>
      </c>
      <c r="E236" s="27">
        <f t="shared" si="144"/>
        <v>208.72841354779999</v>
      </c>
      <c r="F236" s="27">
        <f t="shared" si="144"/>
        <v>436.37359654019997</v>
      </c>
      <c r="G236" s="27">
        <f t="shared" si="144"/>
        <v>363.87514349180003</v>
      </c>
      <c r="H236" s="27">
        <f t="shared" si="144"/>
        <v>330.1248915594</v>
      </c>
      <c r="I236" s="27">
        <f t="shared" si="144"/>
        <v>191.23392139319998</v>
      </c>
      <c r="J236" s="27">
        <f t="shared" si="144"/>
        <v>221.25206717019998</v>
      </c>
      <c r="K236" s="27">
        <f t="shared" si="144"/>
        <v>131.00437055820001</v>
      </c>
      <c r="L236" s="27">
        <f t="shared" si="144"/>
        <v>67.422074776199992</v>
      </c>
      <c r="M236" s="27">
        <f t="shared" si="144"/>
        <v>67.337830058999998</v>
      </c>
      <c r="N236" s="27">
        <f t="shared" si="144"/>
        <v>646.0498453327998</v>
      </c>
      <c r="O236" s="27">
        <f t="shared" si="144"/>
        <v>185.27409088139996</v>
      </c>
      <c r="P236" s="27">
        <f t="shared" si="144"/>
        <v>79.237366880400003</v>
      </c>
      <c r="Q236" s="27">
        <f t="shared" si="144"/>
        <v>182.98767480360002</v>
      </c>
      <c r="R236" s="27">
        <f t="shared" si="144"/>
        <v>379.84529664640013</v>
      </c>
      <c r="S236" s="27">
        <f t="shared" si="144"/>
        <v>172.51124163539998</v>
      </c>
      <c r="T236" s="27">
        <f t="shared" si="144"/>
        <v>238.26132088899999</v>
      </c>
      <c r="U236" s="27">
        <f t="shared" si="144"/>
        <v>208.90483442399997</v>
      </c>
      <c r="V236" s="27">
        <f t="shared" si="144"/>
        <v>140.574583703</v>
      </c>
      <c r="W236" s="27">
        <f t="shared" si="144"/>
        <v>125.4025338834</v>
      </c>
      <c r="X236" s="27">
        <f t="shared" si="144"/>
        <v>164.80603990179998</v>
      </c>
      <c r="Y236" s="27">
        <f t="shared" si="144"/>
        <v>525.11538074119994</v>
      </c>
      <c r="Z236" s="27">
        <f t="shared" si="144"/>
        <v>246.18611589</v>
      </c>
      <c r="AA236" s="27">
        <f t="shared" si="144"/>
        <v>275.52620703399998</v>
      </c>
      <c r="AB236" s="27">
        <f t="shared" si="144"/>
        <v>200.79648003720004</v>
      </c>
      <c r="AC236" s="27">
        <f t="shared" si="144"/>
        <v>216.4608479094</v>
      </c>
      <c r="AD236" s="27">
        <f t="shared" si="144"/>
        <v>181.28995182839998</v>
      </c>
      <c r="AE236" s="27">
        <f t="shared" si="144"/>
        <v>128.32957387459999</v>
      </c>
      <c r="AF236" s="27">
        <f t="shared" si="144"/>
        <v>204.43515199640001</v>
      </c>
      <c r="AG236" s="27">
        <f t="shared" si="144"/>
        <v>242.52980022060001</v>
      </c>
      <c r="AH236" s="27">
        <f t="shared" si="144"/>
        <v>1089.1356620512001</v>
      </c>
      <c r="AI236" s="27">
        <f t="shared" si="144"/>
        <v>179.077978245</v>
      </c>
      <c r="AJ236" s="27">
        <f t="shared" ref="AJ236:BO236" si="145">+AJ64+AJ65+AJ96+AJ97</f>
        <v>459.02469356760002</v>
      </c>
      <c r="AK236" s="27">
        <f t="shared" si="145"/>
        <v>253.83895935059996</v>
      </c>
      <c r="AL236" s="27">
        <f t="shared" si="145"/>
        <v>373.6500645182</v>
      </c>
      <c r="AM236" s="27">
        <f t="shared" si="145"/>
        <v>314.90842348000007</v>
      </c>
      <c r="AN236" s="27">
        <f t="shared" si="145"/>
        <v>119.38950054079999</v>
      </c>
      <c r="AO236" s="27">
        <f t="shared" si="145"/>
        <v>491.05678637120002</v>
      </c>
      <c r="AP236" s="27">
        <f t="shared" si="145"/>
        <v>452.37161327959996</v>
      </c>
      <c r="AQ236" s="27">
        <f t="shared" si="145"/>
        <v>311.32945652199999</v>
      </c>
      <c r="AR236" s="27">
        <f t="shared" si="145"/>
        <v>568.68979056679996</v>
      </c>
      <c r="AS236" s="27">
        <f t="shared" si="145"/>
        <v>163.41719141720003</v>
      </c>
      <c r="AT236" s="27">
        <f t="shared" si="145"/>
        <v>251.8575960208</v>
      </c>
      <c r="AU236" s="27">
        <f t="shared" si="145"/>
        <v>314.75030116600004</v>
      </c>
      <c r="AV236" s="27">
        <f t="shared" si="145"/>
        <v>95.792122818000024</v>
      </c>
      <c r="AW236" s="27">
        <f t="shared" si="145"/>
        <v>280.39196619560005</v>
      </c>
      <c r="AX236" s="27">
        <f t="shared" si="145"/>
        <v>115.32375292200001</v>
      </c>
      <c r="AY236" s="27">
        <f t="shared" si="145"/>
        <v>192.96168479279999</v>
      </c>
      <c r="AZ236" s="27">
        <f t="shared" si="145"/>
        <v>179.78482083380004</v>
      </c>
      <c r="BA236" s="27">
        <f t="shared" si="145"/>
        <v>790.44086630880008</v>
      </c>
      <c r="BB236" s="27">
        <f t="shared" si="145"/>
        <v>828.27637091359998</v>
      </c>
      <c r="BC236" s="27">
        <f t="shared" si="145"/>
        <v>385.62191127599999</v>
      </c>
      <c r="BD236" s="27">
        <f t="shared" si="145"/>
        <v>743.09568999680005</v>
      </c>
      <c r="BE236" s="27">
        <f t="shared" si="145"/>
        <v>806.29753788640005</v>
      </c>
      <c r="BF236" s="27">
        <f t="shared" si="145"/>
        <v>547.27263801280003</v>
      </c>
      <c r="BG236" s="27">
        <f t="shared" si="145"/>
        <v>742.74113638480003</v>
      </c>
      <c r="BH236" s="27">
        <f t="shared" si="145"/>
        <v>796.87898728480002</v>
      </c>
      <c r="BI236" s="27">
        <f t="shared" si="145"/>
        <v>347.28049868400007</v>
      </c>
      <c r="BJ236" s="27">
        <f t="shared" si="145"/>
        <v>438.65216921399997</v>
      </c>
      <c r="BK236" s="27">
        <f t="shared" si="145"/>
        <v>299.61526358399999</v>
      </c>
      <c r="BL236" s="27">
        <f t="shared" si="145"/>
        <v>6905.9578903798001</v>
      </c>
      <c r="BM236" s="27">
        <f t="shared" si="145"/>
        <v>492.42970602279996</v>
      </c>
      <c r="BN236" s="27">
        <f t="shared" si="145"/>
        <v>259.20262628399996</v>
      </c>
      <c r="BO236" s="27">
        <f t="shared" si="145"/>
        <v>360.071445111</v>
      </c>
      <c r="BP236" s="27">
        <f t="shared" ref="BP236:CU236" si="146">+BP64+BP65+BP96+BP97</f>
        <v>284.71285100300008</v>
      </c>
      <c r="BQ236" s="27">
        <f t="shared" si="146"/>
        <v>509.35696978040005</v>
      </c>
      <c r="BR236" s="27">
        <f t="shared" si="146"/>
        <v>438.347310128</v>
      </c>
      <c r="BS236" s="27">
        <f t="shared" si="146"/>
        <v>397.72517885519994</v>
      </c>
      <c r="BT236" s="27">
        <f t="shared" si="146"/>
        <v>369.67212672320011</v>
      </c>
      <c r="BU236" s="27">
        <f t="shared" si="146"/>
        <v>437.2410930076</v>
      </c>
      <c r="BV236" s="27">
        <f t="shared" si="146"/>
        <v>435.44157588680002</v>
      </c>
      <c r="BW236" s="27">
        <f t="shared" si="146"/>
        <v>349.98073486480018</v>
      </c>
      <c r="BX236" s="27">
        <f t="shared" si="146"/>
        <v>378.42807884279989</v>
      </c>
      <c r="BY236" s="27">
        <f t="shared" si="146"/>
        <v>4712.6096965096003</v>
      </c>
      <c r="BZ236" s="27">
        <f t="shared" si="146"/>
        <v>151.4399926648</v>
      </c>
      <c r="CA236" s="27">
        <f t="shared" si="146"/>
        <v>428.51518329759995</v>
      </c>
      <c r="CB236" s="27">
        <f t="shared" si="146"/>
        <v>273.73227641199998</v>
      </c>
      <c r="CC236" s="27">
        <f t="shared" si="146"/>
        <v>692.43819135959984</v>
      </c>
      <c r="CD236" s="27">
        <f t="shared" si="146"/>
        <v>182.12109803719994</v>
      </c>
      <c r="CE236" s="27">
        <f t="shared" si="146"/>
        <v>540.66012019599998</v>
      </c>
      <c r="CF236" s="27">
        <f t="shared" si="146"/>
        <v>322.93950985799989</v>
      </c>
      <c r="CG236" s="27">
        <f t="shared" si="146"/>
        <v>150.18025505559999</v>
      </c>
      <c r="CH236" s="27">
        <f t="shared" si="146"/>
        <v>208.5021578416</v>
      </c>
      <c r="CI236" s="27">
        <f t="shared" si="146"/>
        <v>275.03598991399997</v>
      </c>
      <c r="CJ236" s="27">
        <f t="shared" si="146"/>
        <v>168.84752721760003</v>
      </c>
      <c r="CK236" s="27">
        <f t="shared" si="146"/>
        <v>543.28950496240009</v>
      </c>
      <c r="CL236" s="27">
        <f t="shared" si="146"/>
        <v>3937.7018068163998</v>
      </c>
      <c r="CM236" s="27">
        <f t="shared" si="146"/>
        <v>524.08530636280011</v>
      </c>
      <c r="CN236" s="27">
        <f t="shared" si="146"/>
        <v>143.09386435400003</v>
      </c>
      <c r="CO236" s="27">
        <f t="shared" si="146"/>
        <v>1206.5707133704002</v>
      </c>
      <c r="CP236" s="27">
        <f t="shared" si="146"/>
        <v>2010.3518554924003</v>
      </c>
      <c r="CQ236" s="27">
        <f t="shared" si="146"/>
        <v>858.31315119759995</v>
      </c>
      <c r="CR236" s="27">
        <f t="shared" si="146"/>
        <v>616.252687638</v>
      </c>
      <c r="CS236" s="27">
        <f t="shared" si="146"/>
        <v>274.40715525439998</v>
      </c>
      <c r="CT236" s="27">
        <f t="shared" si="146"/>
        <v>237.52980715520002</v>
      </c>
      <c r="CU236" s="27">
        <f t="shared" si="146"/>
        <v>212.41272032399996</v>
      </c>
      <c r="CV236" s="27">
        <f t="shared" ref="CV236:DY236" si="147">+CV64+CV65+CV96+CV97</f>
        <v>298.80460860319999</v>
      </c>
      <c r="CW236" s="27">
        <f t="shared" si="147"/>
        <v>636.77245752399995</v>
      </c>
      <c r="CX236" s="27">
        <f t="shared" si="147"/>
        <v>258.67501174759991</v>
      </c>
      <c r="CY236" s="27">
        <f t="shared" si="147"/>
        <v>7277.2693390236</v>
      </c>
      <c r="CZ236" s="27">
        <f t="shared" si="147"/>
        <v>364.81829462119993</v>
      </c>
      <c r="DA236" s="27">
        <f t="shared" si="147"/>
        <v>379.04378510880008</v>
      </c>
      <c r="DB236" s="27">
        <f t="shared" si="147"/>
        <v>641.43755620840011</v>
      </c>
      <c r="DC236" s="27">
        <f t="shared" si="147"/>
        <v>261.8603868916</v>
      </c>
      <c r="DD236" s="27">
        <f t="shared" si="147"/>
        <v>380.40407207039993</v>
      </c>
      <c r="DE236" s="27">
        <f t="shared" si="147"/>
        <v>276.68243505280003</v>
      </c>
      <c r="DF236" s="27">
        <f t="shared" si="147"/>
        <v>355.18654990000005</v>
      </c>
      <c r="DG236" s="27">
        <f t="shared" si="147"/>
        <v>233.13979076639998</v>
      </c>
      <c r="DH236" s="27">
        <f t="shared" si="147"/>
        <v>259.52618531840005</v>
      </c>
      <c r="DI236" s="27">
        <f t="shared" si="147"/>
        <v>233.06513503279996</v>
      </c>
      <c r="DJ236" s="27">
        <f t="shared" si="147"/>
        <v>210.5013039808</v>
      </c>
      <c r="DK236" s="27">
        <f t="shared" si="147"/>
        <v>612.20447157240005</v>
      </c>
      <c r="DL236" s="27">
        <f t="shared" si="147"/>
        <v>4207.8699665240001</v>
      </c>
      <c r="DM236" s="27">
        <f t="shared" si="147"/>
        <v>261.69667518680001</v>
      </c>
      <c r="DN236" s="27">
        <f t="shared" si="147"/>
        <v>172.8195060452</v>
      </c>
      <c r="DO236" s="27">
        <f t="shared" si="147"/>
        <v>102.8914512052</v>
      </c>
      <c r="DP236" s="27">
        <f t="shared" si="147"/>
        <v>96.254589992400014</v>
      </c>
      <c r="DQ236" s="27">
        <f t="shared" si="147"/>
        <v>207.69211779120005</v>
      </c>
      <c r="DR236" s="27">
        <f t="shared" si="147"/>
        <v>145.45229558440002</v>
      </c>
      <c r="DS236" s="27">
        <f t="shared" si="147"/>
        <v>215.01812280480002</v>
      </c>
      <c r="DT236" s="27">
        <f t="shared" si="147"/>
        <v>227.94567495000001</v>
      </c>
      <c r="DU236" s="27">
        <f t="shared" si="147"/>
        <v>157.01231276640004</v>
      </c>
      <c r="DV236" s="27">
        <f t="shared" si="147"/>
        <v>327.0021755532</v>
      </c>
      <c r="DW236" s="27">
        <f t="shared" si="147"/>
        <v>102.09930285800002</v>
      </c>
      <c r="DX236" s="27">
        <f t="shared" si="147"/>
        <v>130.83337257200003</v>
      </c>
      <c r="DY236" s="27">
        <f t="shared" si="147"/>
        <v>126.26474195159999</v>
      </c>
      <c r="DZ236" s="27">
        <f t="shared" ref="DZ236:EA236" si="148">+DZ64+DZ65+DZ96+DZ97</f>
        <v>417.675455414</v>
      </c>
      <c r="EA236" s="27">
        <f t="shared" si="148"/>
        <v>0</v>
      </c>
    </row>
    <row r="237" spans="2:131" ht="20.100000000000001" customHeight="1" x14ac:dyDescent="0.25">
      <c r="B237" s="179" t="s">
        <v>98</v>
      </c>
      <c r="D237" s="27">
        <f t="shared" ref="D237:AI237" si="149">+D63+D71+D76+D78+D83+D84+D85+D86+D87+D98+D99+D100+D94</f>
        <v>1949.2428649779004</v>
      </c>
      <c r="E237" s="27">
        <f t="shared" si="149"/>
        <v>1652.2148036727999</v>
      </c>
      <c r="F237" s="27">
        <f t="shared" si="149"/>
        <v>1872.4148216916001</v>
      </c>
      <c r="G237" s="27">
        <f t="shared" si="149"/>
        <v>1701.0313681550001</v>
      </c>
      <c r="H237" s="27">
        <f t="shared" si="149"/>
        <v>1994.4005444093</v>
      </c>
      <c r="I237" s="27">
        <f t="shared" si="149"/>
        <v>1873.5845065301003</v>
      </c>
      <c r="J237" s="27">
        <f t="shared" si="149"/>
        <v>1655.7980490289999</v>
      </c>
      <c r="K237" s="27">
        <f t="shared" si="149"/>
        <v>1870.8098596561001</v>
      </c>
      <c r="L237" s="27">
        <f t="shared" si="149"/>
        <v>2365.9499293128997</v>
      </c>
      <c r="M237" s="27">
        <f t="shared" si="149"/>
        <v>2578.4374010303</v>
      </c>
      <c r="N237" s="27">
        <f t="shared" si="149"/>
        <v>2625.2503055370003</v>
      </c>
      <c r="O237" s="27">
        <f t="shared" si="149"/>
        <v>2841.3491075983002</v>
      </c>
      <c r="P237" s="27">
        <f t="shared" si="149"/>
        <v>1724.1117497638002</v>
      </c>
      <c r="Q237" s="27">
        <f t="shared" si="149"/>
        <v>1831.5991617505999</v>
      </c>
      <c r="R237" s="27">
        <f t="shared" si="149"/>
        <v>1941.1580292997999</v>
      </c>
      <c r="S237" s="27">
        <f t="shared" si="149"/>
        <v>2762.4930448137998</v>
      </c>
      <c r="T237" s="27">
        <f t="shared" si="149"/>
        <v>2900.6662076480993</v>
      </c>
      <c r="U237" s="27">
        <f t="shared" si="149"/>
        <v>2946.5557428645998</v>
      </c>
      <c r="V237" s="27">
        <f t="shared" si="149"/>
        <v>2805.1490777038998</v>
      </c>
      <c r="W237" s="27">
        <f t="shared" si="149"/>
        <v>2211.6178391683002</v>
      </c>
      <c r="X237" s="27">
        <f t="shared" si="149"/>
        <v>2170.8758913684001</v>
      </c>
      <c r="Y237" s="27">
        <f t="shared" si="149"/>
        <v>2354.9619474922997</v>
      </c>
      <c r="Z237" s="27">
        <f t="shared" si="149"/>
        <v>1851.4364064468996</v>
      </c>
      <c r="AA237" s="27">
        <f t="shared" si="149"/>
        <v>2601.9800855318999</v>
      </c>
      <c r="AB237" s="27">
        <f t="shared" si="149"/>
        <v>1558.0113452106</v>
      </c>
      <c r="AC237" s="27">
        <f t="shared" si="149"/>
        <v>1486.6628803157</v>
      </c>
      <c r="AD237" s="27">
        <f t="shared" si="149"/>
        <v>2038.8186417042002</v>
      </c>
      <c r="AE237" s="27">
        <f t="shared" si="149"/>
        <v>2187.6442482288999</v>
      </c>
      <c r="AF237" s="27">
        <f t="shared" si="149"/>
        <v>3455.2313750200997</v>
      </c>
      <c r="AG237" s="27">
        <f t="shared" si="149"/>
        <v>2369.3091288129999</v>
      </c>
      <c r="AH237" s="27">
        <f t="shared" si="149"/>
        <v>1841.0754077930997</v>
      </c>
      <c r="AI237" s="27">
        <f t="shared" si="149"/>
        <v>1500.1150438266002</v>
      </c>
      <c r="AJ237" s="27">
        <f t="shared" ref="AJ237:BO237" si="150">+AJ63+AJ71+AJ76+AJ78+AJ83+AJ84+AJ85+AJ86+AJ87+AJ98+AJ99+AJ100+AJ94</f>
        <v>1585.2647308671003</v>
      </c>
      <c r="AK237" s="27">
        <f t="shared" si="150"/>
        <v>1329.6394269030002</v>
      </c>
      <c r="AL237" s="27">
        <f t="shared" si="150"/>
        <v>1474.3307101723003</v>
      </c>
      <c r="AM237" s="27">
        <f t="shared" si="150"/>
        <v>2257.7181584062005</v>
      </c>
      <c r="AN237" s="27">
        <f t="shared" si="150"/>
        <v>1459.6293440595998</v>
      </c>
      <c r="AO237" s="27">
        <f t="shared" si="150"/>
        <v>1378.1065981676004</v>
      </c>
      <c r="AP237" s="27">
        <f t="shared" si="150"/>
        <v>1658.630101296</v>
      </c>
      <c r="AQ237" s="27">
        <f t="shared" si="150"/>
        <v>2037.5505718680001</v>
      </c>
      <c r="AR237" s="27">
        <f t="shared" si="150"/>
        <v>2957.6441456155999</v>
      </c>
      <c r="AS237" s="27">
        <f t="shared" si="150"/>
        <v>2483.5020560994003</v>
      </c>
      <c r="AT237" s="27">
        <f t="shared" si="150"/>
        <v>1521.3535439704001</v>
      </c>
      <c r="AU237" s="27">
        <f t="shared" si="150"/>
        <v>1557.7195991882004</v>
      </c>
      <c r="AV237" s="27">
        <f t="shared" si="150"/>
        <v>1445.1611757897999</v>
      </c>
      <c r="AW237" s="27">
        <f t="shared" si="150"/>
        <v>2000.1551013458006</v>
      </c>
      <c r="AX237" s="27">
        <f t="shared" si="150"/>
        <v>1373.0926671112002</v>
      </c>
      <c r="AY237" s="27">
        <f t="shared" si="150"/>
        <v>1455.5684635422003</v>
      </c>
      <c r="AZ237" s="27">
        <f t="shared" si="150"/>
        <v>2254.8136055942005</v>
      </c>
      <c r="BA237" s="27">
        <f t="shared" si="150"/>
        <v>1880.8305114969996</v>
      </c>
      <c r="BB237" s="27">
        <f t="shared" si="150"/>
        <v>1596.8711731839999</v>
      </c>
      <c r="BC237" s="27">
        <f t="shared" si="150"/>
        <v>1833.7585821561997</v>
      </c>
      <c r="BD237" s="27">
        <f t="shared" si="150"/>
        <v>1652.4874716643999</v>
      </c>
      <c r="BE237" s="27">
        <f t="shared" si="150"/>
        <v>3245.233113975999</v>
      </c>
      <c r="BF237" s="27">
        <f t="shared" si="150"/>
        <v>1819.8792710728003</v>
      </c>
      <c r="BG237" s="27">
        <f t="shared" si="150"/>
        <v>3272.8261854778011</v>
      </c>
      <c r="BH237" s="27">
        <f t="shared" si="150"/>
        <v>2057.9896623915997</v>
      </c>
      <c r="BI237" s="27">
        <f t="shared" si="150"/>
        <v>2324.8039989692006</v>
      </c>
      <c r="BJ237" s="27">
        <f t="shared" si="150"/>
        <v>1849.1269157158004</v>
      </c>
      <c r="BK237" s="27">
        <f t="shared" si="150"/>
        <v>2490.7104872986001</v>
      </c>
      <c r="BL237" s="27">
        <f t="shared" si="150"/>
        <v>26279.330978997601</v>
      </c>
      <c r="BM237" s="27">
        <f t="shared" si="150"/>
        <v>2506.8522499804003</v>
      </c>
      <c r="BN237" s="27">
        <f t="shared" si="150"/>
        <v>2444.640950556</v>
      </c>
      <c r="BO237" s="27">
        <f t="shared" si="150"/>
        <v>3165.0566737482004</v>
      </c>
      <c r="BP237" s="27">
        <f t="shared" ref="BP237:CU237" si="151">+BP63+BP71+BP76+BP78+BP83+BP84+BP85+BP86+BP87+BP98+BP99+BP100+BP94</f>
        <v>3297.8649858517992</v>
      </c>
      <c r="BQ237" s="27">
        <f t="shared" si="151"/>
        <v>4268.4029998763999</v>
      </c>
      <c r="BR237" s="27">
        <f t="shared" si="151"/>
        <v>3068.0832347829996</v>
      </c>
      <c r="BS237" s="27">
        <f t="shared" si="151"/>
        <v>2247.9770561612008</v>
      </c>
      <c r="BT237" s="27">
        <f t="shared" si="151"/>
        <v>3024.0600461245999</v>
      </c>
      <c r="BU237" s="27">
        <f t="shared" si="151"/>
        <v>2100.9215858483999</v>
      </c>
      <c r="BV237" s="27">
        <f t="shared" si="151"/>
        <v>2707.8872104942002</v>
      </c>
      <c r="BW237" s="27">
        <f t="shared" si="151"/>
        <v>1285.2771447844</v>
      </c>
      <c r="BX237" s="27">
        <f t="shared" si="151"/>
        <v>1847.3298365017999</v>
      </c>
      <c r="BY237" s="27">
        <f t="shared" si="151"/>
        <v>31964.353974710397</v>
      </c>
      <c r="BZ237" s="27">
        <f t="shared" si="151"/>
        <v>2012.5685824468005</v>
      </c>
      <c r="CA237" s="27">
        <f t="shared" si="151"/>
        <v>1188.1468629576</v>
      </c>
      <c r="CB237" s="27">
        <f t="shared" si="151"/>
        <v>1071.0698618997994</v>
      </c>
      <c r="CC237" s="27">
        <f t="shared" si="151"/>
        <v>1047.3250888450002</v>
      </c>
      <c r="CD237" s="27">
        <f t="shared" si="151"/>
        <v>733.36460424360007</v>
      </c>
      <c r="CE237" s="27">
        <f t="shared" si="151"/>
        <v>1060.9878306888002</v>
      </c>
      <c r="CF237" s="27">
        <f t="shared" si="151"/>
        <v>918.43689129359984</v>
      </c>
      <c r="CG237" s="27">
        <f t="shared" si="151"/>
        <v>1205.8208363432</v>
      </c>
      <c r="CH237" s="27">
        <f t="shared" si="151"/>
        <v>817.5932779588004</v>
      </c>
      <c r="CI237" s="27">
        <f t="shared" si="151"/>
        <v>1252.2345236450001</v>
      </c>
      <c r="CJ237" s="27">
        <f t="shared" si="151"/>
        <v>830.7813180239998</v>
      </c>
      <c r="CK237" s="27">
        <f t="shared" si="151"/>
        <v>2665.1862613851999</v>
      </c>
      <c r="CL237" s="27">
        <f t="shared" si="151"/>
        <v>14803.515939731402</v>
      </c>
      <c r="CM237" s="27">
        <f t="shared" si="151"/>
        <v>1260.6058175913997</v>
      </c>
      <c r="CN237" s="27">
        <f t="shared" si="151"/>
        <v>1811.0573033896001</v>
      </c>
      <c r="CO237" s="27">
        <f t="shared" si="151"/>
        <v>3053.0950767296004</v>
      </c>
      <c r="CP237" s="27">
        <f t="shared" si="151"/>
        <v>2404.7651723284007</v>
      </c>
      <c r="CQ237" s="27">
        <f t="shared" si="151"/>
        <v>2329.6151783351997</v>
      </c>
      <c r="CR237" s="27">
        <f t="shared" si="151"/>
        <v>2388.0049622618008</v>
      </c>
      <c r="CS237" s="27">
        <f t="shared" si="151"/>
        <v>2155.3478014446</v>
      </c>
      <c r="CT237" s="27">
        <f t="shared" si="151"/>
        <v>2539.4114703061996</v>
      </c>
      <c r="CU237" s="27">
        <f t="shared" si="151"/>
        <v>2869.6749200434001</v>
      </c>
      <c r="CV237" s="27">
        <f t="shared" ref="CV237:DY237" si="152">+CV63+CV71+CV76+CV78+CV83+CV84+CV85+CV86+CV87+CV98+CV99+CV100+CV94</f>
        <v>2400.006100219</v>
      </c>
      <c r="CW237" s="27">
        <f t="shared" si="152"/>
        <v>3418.4304221046</v>
      </c>
      <c r="CX237" s="27">
        <f t="shared" si="152"/>
        <v>1906.9077902644001</v>
      </c>
      <c r="CY237" s="27">
        <f t="shared" si="152"/>
        <v>28536.922015018197</v>
      </c>
      <c r="CZ237" s="27">
        <f t="shared" si="152"/>
        <v>1480.8962777056001</v>
      </c>
      <c r="DA237" s="27">
        <f t="shared" si="152"/>
        <v>1811.8467397730001</v>
      </c>
      <c r="DB237" s="27">
        <f t="shared" si="152"/>
        <v>2859.7613329767992</v>
      </c>
      <c r="DC237" s="27">
        <f t="shared" si="152"/>
        <v>3186.3034642390007</v>
      </c>
      <c r="DD237" s="27">
        <f t="shared" si="152"/>
        <v>5348.3118645544</v>
      </c>
      <c r="DE237" s="27">
        <f t="shared" si="152"/>
        <v>4992.1298219814007</v>
      </c>
      <c r="DF237" s="27">
        <f t="shared" si="152"/>
        <v>4555.032877605001</v>
      </c>
      <c r="DG237" s="27">
        <f t="shared" si="152"/>
        <v>4680.0170951184</v>
      </c>
      <c r="DH237" s="27">
        <f t="shared" si="152"/>
        <v>3753.6793024794006</v>
      </c>
      <c r="DI237" s="27">
        <f t="shared" si="152"/>
        <v>2711.6636735593997</v>
      </c>
      <c r="DJ237" s="27">
        <f t="shared" si="152"/>
        <v>1746.4471719310002</v>
      </c>
      <c r="DK237" s="27">
        <f t="shared" si="152"/>
        <v>3253.2793313188004</v>
      </c>
      <c r="DL237" s="27">
        <f t="shared" si="152"/>
        <v>40379.368953242207</v>
      </c>
      <c r="DM237" s="27">
        <f t="shared" si="152"/>
        <v>3094.3804788329999</v>
      </c>
      <c r="DN237" s="27">
        <f t="shared" si="152"/>
        <v>2729.9910271647996</v>
      </c>
      <c r="DO237" s="27">
        <f t="shared" si="152"/>
        <v>1676.3536814682004</v>
      </c>
      <c r="DP237" s="27">
        <f t="shared" si="152"/>
        <v>2263.6378521694</v>
      </c>
      <c r="DQ237" s="27">
        <f t="shared" si="152"/>
        <v>2733.4029320626</v>
      </c>
      <c r="DR237" s="27">
        <f t="shared" si="152"/>
        <v>2212.9367565171997</v>
      </c>
      <c r="DS237" s="27">
        <f t="shared" si="152"/>
        <v>1746.9490489822001</v>
      </c>
      <c r="DT237" s="27">
        <f t="shared" si="152"/>
        <v>2710.5350572356001</v>
      </c>
      <c r="DU237" s="27">
        <f t="shared" si="152"/>
        <v>2216.3178802520001</v>
      </c>
      <c r="DV237" s="27">
        <f t="shared" si="152"/>
        <v>1641.5109160043999</v>
      </c>
      <c r="DW237" s="27">
        <f t="shared" si="152"/>
        <v>2143.1832824346002</v>
      </c>
      <c r="DX237" s="27">
        <f t="shared" si="152"/>
        <v>1711.0514069810001</v>
      </c>
      <c r="DY237" s="27">
        <f t="shared" si="152"/>
        <v>1482.2749325916</v>
      </c>
      <c r="DZ237" s="27">
        <f t="shared" ref="DZ237:EA237" si="153">+DZ63+DZ71+DZ76+DZ78+DZ83+DZ84+DZ85+DZ86+DZ87+DZ98+DZ99+DZ100+DZ94</f>
        <v>2034.2260786680004</v>
      </c>
      <c r="EA237" s="27">
        <f t="shared" si="153"/>
        <v>0</v>
      </c>
    </row>
    <row r="238" spans="2:131" ht="20.100000000000001" customHeight="1" x14ac:dyDescent="0.25">
      <c r="B238" s="179" t="s">
        <v>99</v>
      </c>
      <c r="D238" s="27">
        <f t="shared" ref="D238:AI238" si="154">+D69+D77</f>
        <v>1675.4061186864001</v>
      </c>
      <c r="E238" s="27">
        <f t="shared" si="154"/>
        <v>1356.2173478261998</v>
      </c>
      <c r="F238" s="27">
        <f t="shared" si="154"/>
        <v>1847.5513997747998</v>
      </c>
      <c r="G238" s="27">
        <f t="shared" si="154"/>
        <v>1769.1986747039</v>
      </c>
      <c r="H238" s="27">
        <f t="shared" si="154"/>
        <v>1754.8382201876998</v>
      </c>
      <c r="I238" s="27">
        <f t="shared" si="154"/>
        <v>2054.9164459150002</v>
      </c>
      <c r="J238" s="27">
        <f t="shared" si="154"/>
        <v>2010.8924586602996</v>
      </c>
      <c r="K238" s="27">
        <f t="shared" si="154"/>
        <v>2161.9140385031997</v>
      </c>
      <c r="L238" s="27">
        <f t="shared" si="154"/>
        <v>1753.4759432366</v>
      </c>
      <c r="M238" s="27">
        <f t="shared" si="154"/>
        <v>1988.8862040263998</v>
      </c>
      <c r="N238" s="27">
        <f t="shared" si="154"/>
        <v>1745.4456955530004</v>
      </c>
      <c r="O238" s="27">
        <f t="shared" si="154"/>
        <v>1772.6506739145998</v>
      </c>
      <c r="P238" s="27">
        <f t="shared" si="154"/>
        <v>1709.3317989669999</v>
      </c>
      <c r="Q238" s="27">
        <f t="shared" si="154"/>
        <v>1493.0300860566001</v>
      </c>
      <c r="R238" s="27">
        <f t="shared" si="154"/>
        <v>1688.1048023911999</v>
      </c>
      <c r="S238" s="27">
        <f t="shared" si="154"/>
        <v>2021.1649802267998</v>
      </c>
      <c r="T238" s="27">
        <f t="shared" si="154"/>
        <v>2018.0901608235999</v>
      </c>
      <c r="U238" s="27">
        <f t="shared" si="154"/>
        <v>1648.0821965778</v>
      </c>
      <c r="V238" s="27">
        <f t="shared" si="154"/>
        <v>1639.3034549524</v>
      </c>
      <c r="W238" s="27">
        <f t="shared" si="154"/>
        <v>1489.2852013819997</v>
      </c>
      <c r="X238" s="27">
        <f t="shared" si="154"/>
        <v>1455.7343548766003</v>
      </c>
      <c r="Y238" s="27">
        <f t="shared" si="154"/>
        <v>1687.3607101438001</v>
      </c>
      <c r="Z238" s="27">
        <f t="shared" si="154"/>
        <v>1737.2877024564998</v>
      </c>
      <c r="AA238" s="27">
        <f t="shared" si="154"/>
        <v>2018.2734749070003</v>
      </c>
      <c r="AB238" s="27">
        <f t="shared" si="154"/>
        <v>1482.5983151115997</v>
      </c>
      <c r="AC238" s="27">
        <f t="shared" si="154"/>
        <v>1337.8642745632001</v>
      </c>
      <c r="AD238" s="27">
        <f t="shared" si="154"/>
        <v>1739.4696777739998</v>
      </c>
      <c r="AE238" s="27">
        <f t="shared" si="154"/>
        <v>2069.9172388637999</v>
      </c>
      <c r="AF238" s="27">
        <f t="shared" si="154"/>
        <v>2303.1476757614</v>
      </c>
      <c r="AG238" s="27">
        <f t="shared" si="154"/>
        <v>1865.5075241275999</v>
      </c>
      <c r="AH238" s="27">
        <f t="shared" si="154"/>
        <v>2056.1820983848002</v>
      </c>
      <c r="AI238" s="27">
        <f t="shared" si="154"/>
        <v>2248.1174206974001</v>
      </c>
      <c r="AJ238" s="27">
        <f t="shared" ref="AJ238:BO238" si="155">+AJ69+AJ77</f>
        <v>2410.1609423109003</v>
      </c>
      <c r="AK238" s="27">
        <f t="shared" si="155"/>
        <v>2526.3807131436001</v>
      </c>
      <c r="AL238" s="27">
        <f t="shared" si="155"/>
        <v>2095.4530649486001</v>
      </c>
      <c r="AM238" s="27">
        <f t="shared" si="155"/>
        <v>3161.1137783708004</v>
      </c>
      <c r="AN238" s="27">
        <f t="shared" si="155"/>
        <v>2097.7713183322003</v>
      </c>
      <c r="AO238" s="27">
        <f t="shared" si="155"/>
        <v>1859.9545440000002</v>
      </c>
      <c r="AP238" s="27">
        <f t="shared" si="155"/>
        <v>2468.8771701692003</v>
      </c>
      <c r="AQ238" s="27">
        <f t="shared" si="155"/>
        <v>2683.1015757448004</v>
      </c>
      <c r="AR238" s="27">
        <f t="shared" si="155"/>
        <v>3290.6532796200004</v>
      </c>
      <c r="AS238" s="27">
        <f t="shared" si="155"/>
        <v>2272.8233018232004</v>
      </c>
      <c r="AT238" s="27">
        <f t="shared" si="155"/>
        <v>2440.1011651380004</v>
      </c>
      <c r="AU238" s="27">
        <f t="shared" si="155"/>
        <v>2546.891966430001</v>
      </c>
      <c r="AV238" s="27">
        <f t="shared" si="155"/>
        <v>2230.7884399864006</v>
      </c>
      <c r="AW238" s="27">
        <f t="shared" si="155"/>
        <v>2812.7832707995994</v>
      </c>
      <c r="AX238" s="27">
        <f t="shared" si="155"/>
        <v>2684.2609590314005</v>
      </c>
      <c r="AY238" s="27">
        <f t="shared" si="155"/>
        <v>2524.2104419938005</v>
      </c>
      <c r="AZ238" s="27">
        <f t="shared" si="155"/>
        <v>2664.9175516865998</v>
      </c>
      <c r="BA238" s="27">
        <f t="shared" si="155"/>
        <v>2049.0654392054012</v>
      </c>
      <c r="BB238" s="27">
        <f t="shared" si="155"/>
        <v>3015.3732593375998</v>
      </c>
      <c r="BC238" s="27">
        <f t="shared" si="155"/>
        <v>3274.7124602639997</v>
      </c>
      <c r="BD238" s="27">
        <f t="shared" si="155"/>
        <v>3541.2941618935997</v>
      </c>
      <c r="BE238" s="27">
        <f t="shared" si="155"/>
        <v>3886.6939648235984</v>
      </c>
      <c r="BF238" s="27">
        <f t="shared" si="155"/>
        <v>3711.3852052900011</v>
      </c>
      <c r="BG238" s="27">
        <f t="shared" si="155"/>
        <v>3834.0818915251998</v>
      </c>
      <c r="BH238" s="27">
        <f t="shared" si="155"/>
        <v>3965.4696691288018</v>
      </c>
      <c r="BI238" s="27">
        <f t="shared" si="155"/>
        <v>3922.0145035624005</v>
      </c>
      <c r="BJ238" s="27">
        <f t="shared" si="155"/>
        <v>3498.262706559598</v>
      </c>
      <c r="BK238" s="27">
        <f t="shared" si="155"/>
        <v>3685.2118773987995</v>
      </c>
      <c r="BL238" s="27">
        <f t="shared" si="155"/>
        <v>41048.482690675606</v>
      </c>
      <c r="BM238" s="27">
        <f t="shared" si="155"/>
        <v>3243.0450858315999</v>
      </c>
      <c r="BN238" s="27">
        <f t="shared" si="155"/>
        <v>3456.1987078332004</v>
      </c>
      <c r="BO238" s="27">
        <f t="shared" si="155"/>
        <v>3266.3460458356003</v>
      </c>
      <c r="BP238" s="27">
        <f t="shared" ref="BP238:CU238" si="156">+BP69+BP77</f>
        <v>3836.6760467615995</v>
      </c>
      <c r="BQ238" s="27">
        <f t="shared" si="156"/>
        <v>4240.3133473119997</v>
      </c>
      <c r="BR238" s="27">
        <f t="shared" si="156"/>
        <v>3414.342897621601</v>
      </c>
      <c r="BS238" s="27">
        <f t="shared" si="156"/>
        <v>3671.4830660031985</v>
      </c>
      <c r="BT238" s="27">
        <f t="shared" si="156"/>
        <v>2953.7361671579984</v>
      </c>
      <c r="BU238" s="27">
        <f t="shared" si="156"/>
        <v>2789.5612412696</v>
      </c>
      <c r="BV238" s="27">
        <f t="shared" si="156"/>
        <v>2548.9781109520018</v>
      </c>
      <c r="BW238" s="27">
        <f t="shared" si="156"/>
        <v>1840.2795631192009</v>
      </c>
      <c r="BX238" s="27">
        <f t="shared" si="156"/>
        <v>3021.6417602279998</v>
      </c>
      <c r="BY238" s="27">
        <f t="shared" si="156"/>
        <v>38282.602039925594</v>
      </c>
      <c r="BZ238" s="27">
        <f t="shared" si="156"/>
        <v>2146.5860767036002</v>
      </c>
      <c r="CA238" s="27">
        <f t="shared" si="156"/>
        <v>1729.1122158352</v>
      </c>
      <c r="CB238" s="27">
        <f t="shared" si="156"/>
        <v>2186.1018577719997</v>
      </c>
      <c r="CC238" s="27">
        <f t="shared" si="156"/>
        <v>3106.9247037135992</v>
      </c>
      <c r="CD238" s="27">
        <f t="shared" si="156"/>
        <v>2574.6932720655996</v>
      </c>
      <c r="CE238" s="27">
        <f t="shared" si="156"/>
        <v>2312.6316520131995</v>
      </c>
      <c r="CF238" s="27">
        <f t="shared" si="156"/>
        <v>1777.0540213019997</v>
      </c>
      <c r="CG238" s="27">
        <f t="shared" si="156"/>
        <v>2021.622468070801</v>
      </c>
      <c r="CH238" s="27">
        <f t="shared" si="156"/>
        <v>2115.4534838611999</v>
      </c>
      <c r="CI238" s="27">
        <f t="shared" si="156"/>
        <v>3017.8183249591993</v>
      </c>
      <c r="CJ238" s="27">
        <f t="shared" si="156"/>
        <v>1905.0788942332001</v>
      </c>
      <c r="CK238" s="27">
        <f t="shared" si="156"/>
        <v>4723.8971062472028</v>
      </c>
      <c r="CL238" s="27">
        <f t="shared" si="156"/>
        <v>29616.974076776802</v>
      </c>
      <c r="CM238" s="27">
        <f t="shared" si="156"/>
        <v>2293.5145059903994</v>
      </c>
      <c r="CN238" s="27">
        <f t="shared" si="156"/>
        <v>2098.1005249988002</v>
      </c>
      <c r="CO238" s="27">
        <f t="shared" si="156"/>
        <v>3029.7419947199992</v>
      </c>
      <c r="CP238" s="27">
        <f t="shared" si="156"/>
        <v>3837.1691541260006</v>
      </c>
      <c r="CQ238" s="27">
        <f t="shared" si="156"/>
        <v>3736.2313376247976</v>
      </c>
      <c r="CR238" s="27">
        <f t="shared" si="156"/>
        <v>2822.8698482011987</v>
      </c>
      <c r="CS238" s="27">
        <f t="shared" si="156"/>
        <v>2019.3205753140001</v>
      </c>
      <c r="CT238" s="27">
        <f t="shared" si="156"/>
        <v>2278.2800475260005</v>
      </c>
      <c r="CU238" s="27">
        <f t="shared" si="156"/>
        <v>2048.1464230471997</v>
      </c>
      <c r="CV238" s="27">
        <f t="shared" ref="CV238:DY238" si="157">+CV69+CV77</f>
        <v>1981.2037296239998</v>
      </c>
      <c r="CW238" s="27">
        <f t="shared" si="157"/>
        <v>2159.6235854564011</v>
      </c>
      <c r="CX238" s="27">
        <f t="shared" si="157"/>
        <v>2408.4942717584008</v>
      </c>
      <c r="CY238" s="27">
        <f t="shared" si="157"/>
        <v>30712.6959983872</v>
      </c>
      <c r="CZ238" s="27">
        <f t="shared" si="157"/>
        <v>1788.6932144088</v>
      </c>
      <c r="DA238" s="27">
        <f t="shared" si="157"/>
        <v>1704.1779433391998</v>
      </c>
      <c r="DB238" s="27">
        <f t="shared" si="157"/>
        <v>2389.9168651847995</v>
      </c>
      <c r="DC238" s="27">
        <f t="shared" si="157"/>
        <v>2045.7133447268011</v>
      </c>
      <c r="DD238" s="27">
        <f t="shared" si="157"/>
        <v>4932.4370485572017</v>
      </c>
      <c r="DE238" s="27">
        <f t="shared" si="157"/>
        <v>2666.9302450223995</v>
      </c>
      <c r="DF238" s="27">
        <f t="shared" si="157"/>
        <v>1996.7041630480007</v>
      </c>
      <c r="DG238" s="27">
        <f t="shared" si="157"/>
        <v>2111.2673575112008</v>
      </c>
      <c r="DH238" s="27">
        <f t="shared" si="157"/>
        <v>2712.1897387648014</v>
      </c>
      <c r="DI238" s="27">
        <f t="shared" si="157"/>
        <v>2338.4038053208005</v>
      </c>
      <c r="DJ238" s="27">
        <f t="shared" si="157"/>
        <v>2438.4168816111996</v>
      </c>
      <c r="DK238" s="27">
        <f t="shared" si="157"/>
        <v>2518.5558159551993</v>
      </c>
      <c r="DL238" s="27">
        <f t="shared" si="157"/>
        <v>29643.4064234504</v>
      </c>
      <c r="DM238" s="27">
        <f t="shared" si="157"/>
        <v>2424.7061397300004</v>
      </c>
      <c r="DN238" s="27">
        <f t="shared" si="157"/>
        <v>1566.7792498875999</v>
      </c>
      <c r="DO238" s="27">
        <f t="shared" si="157"/>
        <v>1811.2028900139992</v>
      </c>
      <c r="DP238" s="27">
        <f t="shared" si="157"/>
        <v>2216.7603007228008</v>
      </c>
      <c r="DQ238" s="27">
        <f t="shared" si="157"/>
        <v>2526.6976939400001</v>
      </c>
      <c r="DR238" s="27">
        <f t="shared" si="157"/>
        <v>2327.3288583271988</v>
      </c>
      <c r="DS238" s="27">
        <f t="shared" si="157"/>
        <v>1862.5954762044007</v>
      </c>
      <c r="DT238" s="27">
        <f t="shared" si="157"/>
        <v>2022.6959617564005</v>
      </c>
      <c r="DU238" s="27">
        <f t="shared" si="157"/>
        <v>1871.9876115528004</v>
      </c>
      <c r="DV238" s="27">
        <f t="shared" si="157"/>
        <v>2103.9498477843999</v>
      </c>
      <c r="DW238" s="27">
        <f t="shared" si="157"/>
        <v>1819.9199313904001</v>
      </c>
      <c r="DX238" s="27">
        <f t="shared" si="157"/>
        <v>2102.1369366507997</v>
      </c>
      <c r="DY238" s="27">
        <f t="shared" si="157"/>
        <v>1910.2007764448008</v>
      </c>
      <c r="DZ238" s="27">
        <f t="shared" ref="DZ238:EA238" si="158">+DZ69+DZ77</f>
        <v>1749.8703947312015</v>
      </c>
      <c r="EA238" s="27">
        <f t="shared" si="158"/>
        <v>0</v>
      </c>
    </row>
    <row r="239" spans="2:131" ht="20.100000000000001" customHeight="1" x14ac:dyDescent="0.25">
      <c r="B239" s="452" t="s">
        <v>260</v>
      </c>
      <c r="D239" s="27">
        <f>+D91+D93+D104+D103</f>
        <v>0</v>
      </c>
      <c r="E239" s="27">
        <f t="shared" ref="E239:BP239" si="159">+E91+E93+E104+E103</f>
        <v>0</v>
      </c>
      <c r="F239" s="27">
        <f t="shared" si="159"/>
        <v>0</v>
      </c>
      <c r="G239" s="27">
        <f t="shared" si="159"/>
        <v>0</v>
      </c>
      <c r="H239" s="27">
        <f t="shared" si="159"/>
        <v>0</v>
      </c>
      <c r="I239" s="27">
        <f t="shared" si="159"/>
        <v>0</v>
      </c>
      <c r="J239" s="27">
        <f t="shared" si="159"/>
        <v>0</v>
      </c>
      <c r="K239" s="27">
        <f t="shared" si="159"/>
        <v>0</v>
      </c>
      <c r="L239" s="27">
        <f t="shared" si="159"/>
        <v>0</v>
      </c>
      <c r="M239" s="27">
        <f t="shared" si="159"/>
        <v>0</v>
      </c>
      <c r="N239" s="27">
        <f t="shared" si="159"/>
        <v>0</v>
      </c>
      <c r="O239" s="27">
        <f t="shared" si="159"/>
        <v>0</v>
      </c>
      <c r="P239" s="27">
        <f t="shared" si="159"/>
        <v>0</v>
      </c>
      <c r="Q239" s="27">
        <f t="shared" si="159"/>
        <v>0</v>
      </c>
      <c r="R239" s="27">
        <f t="shared" si="159"/>
        <v>0</v>
      </c>
      <c r="S239" s="27">
        <f t="shared" si="159"/>
        <v>0</v>
      </c>
      <c r="T239" s="27">
        <f t="shared" si="159"/>
        <v>0</v>
      </c>
      <c r="U239" s="27">
        <f t="shared" si="159"/>
        <v>0</v>
      </c>
      <c r="V239" s="27">
        <f t="shared" si="159"/>
        <v>0</v>
      </c>
      <c r="W239" s="27">
        <f t="shared" si="159"/>
        <v>0</v>
      </c>
      <c r="X239" s="27">
        <f t="shared" si="159"/>
        <v>0</v>
      </c>
      <c r="Y239" s="27">
        <f t="shared" si="159"/>
        <v>0</v>
      </c>
      <c r="Z239" s="27">
        <f t="shared" si="159"/>
        <v>0</v>
      </c>
      <c r="AA239" s="27">
        <f t="shared" si="159"/>
        <v>0</v>
      </c>
      <c r="AB239" s="27">
        <f t="shared" si="159"/>
        <v>0</v>
      </c>
      <c r="AC239" s="27">
        <f t="shared" si="159"/>
        <v>0</v>
      </c>
      <c r="AD239" s="27">
        <f t="shared" si="159"/>
        <v>0</v>
      </c>
      <c r="AE239" s="27">
        <f t="shared" si="159"/>
        <v>0</v>
      </c>
      <c r="AF239" s="27">
        <f t="shared" si="159"/>
        <v>0</v>
      </c>
      <c r="AG239" s="27">
        <f t="shared" si="159"/>
        <v>0</v>
      </c>
      <c r="AH239" s="27">
        <f t="shared" si="159"/>
        <v>0</v>
      </c>
      <c r="AI239" s="27">
        <f t="shared" si="159"/>
        <v>0</v>
      </c>
      <c r="AJ239" s="27">
        <f t="shared" si="159"/>
        <v>0</v>
      </c>
      <c r="AK239" s="27">
        <f t="shared" si="159"/>
        <v>0</v>
      </c>
      <c r="AL239" s="27">
        <f t="shared" si="159"/>
        <v>0</v>
      </c>
      <c r="AM239" s="27">
        <f t="shared" si="159"/>
        <v>0</v>
      </c>
      <c r="AN239" s="27">
        <f t="shared" si="159"/>
        <v>0</v>
      </c>
      <c r="AO239" s="27">
        <f t="shared" si="159"/>
        <v>0</v>
      </c>
      <c r="AP239" s="27">
        <f t="shared" si="159"/>
        <v>0</v>
      </c>
      <c r="AQ239" s="27">
        <f t="shared" si="159"/>
        <v>0</v>
      </c>
      <c r="AR239" s="27">
        <f t="shared" si="159"/>
        <v>0</v>
      </c>
      <c r="AS239" s="27">
        <f t="shared" si="159"/>
        <v>0</v>
      </c>
      <c r="AT239" s="27">
        <f t="shared" si="159"/>
        <v>0</v>
      </c>
      <c r="AU239" s="27">
        <f t="shared" si="159"/>
        <v>0</v>
      </c>
      <c r="AV239" s="27">
        <f t="shared" si="159"/>
        <v>0</v>
      </c>
      <c r="AW239" s="27">
        <f t="shared" si="159"/>
        <v>0</v>
      </c>
      <c r="AX239" s="27">
        <f t="shared" si="159"/>
        <v>0</v>
      </c>
      <c r="AY239" s="27">
        <f t="shared" si="159"/>
        <v>0</v>
      </c>
      <c r="AZ239" s="27">
        <f t="shared" si="159"/>
        <v>0</v>
      </c>
      <c r="BA239" s="27">
        <f t="shared" si="159"/>
        <v>0</v>
      </c>
      <c r="BB239" s="27">
        <f t="shared" si="159"/>
        <v>0</v>
      </c>
      <c r="BC239" s="27">
        <f t="shared" si="159"/>
        <v>0</v>
      </c>
      <c r="BD239" s="27">
        <f t="shared" si="159"/>
        <v>0</v>
      </c>
      <c r="BE239" s="27">
        <f t="shared" si="159"/>
        <v>0</v>
      </c>
      <c r="BF239" s="27">
        <f t="shared" si="159"/>
        <v>0</v>
      </c>
      <c r="BG239" s="27">
        <f t="shared" si="159"/>
        <v>0</v>
      </c>
      <c r="BH239" s="27">
        <f t="shared" si="159"/>
        <v>0</v>
      </c>
      <c r="BI239" s="27">
        <f t="shared" si="159"/>
        <v>0</v>
      </c>
      <c r="BJ239" s="27">
        <f t="shared" si="159"/>
        <v>0</v>
      </c>
      <c r="BK239" s="27">
        <f t="shared" si="159"/>
        <v>0</v>
      </c>
      <c r="BL239" s="27">
        <f t="shared" si="159"/>
        <v>0</v>
      </c>
      <c r="BM239" s="27">
        <f t="shared" si="159"/>
        <v>0</v>
      </c>
      <c r="BN239" s="27">
        <f t="shared" si="159"/>
        <v>0</v>
      </c>
      <c r="BO239" s="27">
        <f t="shared" si="159"/>
        <v>0</v>
      </c>
      <c r="BP239" s="27">
        <f t="shared" si="159"/>
        <v>0</v>
      </c>
      <c r="BQ239" s="27">
        <f t="shared" ref="BQ239:DZ239" si="160">+BQ91+BQ93+BQ104+BQ103</f>
        <v>0</v>
      </c>
      <c r="BR239" s="27">
        <f t="shared" si="160"/>
        <v>0</v>
      </c>
      <c r="BS239" s="27">
        <f t="shared" si="160"/>
        <v>0</v>
      </c>
      <c r="BT239" s="27">
        <f t="shared" si="160"/>
        <v>0</v>
      </c>
      <c r="BU239" s="27">
        <f t="shared" si="160"/>
        <v>0</v>
      </c>
      <c r="BV239" s="27">
        <f t="shared" si="160"/>
        <v>0</v>
      </c>
      <c r="BW239" s="27">
        <f t="shared" si="160"/>
        <v>0</v>
      </c>
      <c r="BX239" s="27">
        <f t="shared" si="160"/>
        <v>0</v>
      </c>
      <c r="BY239" s="27">
        <f t="shared" si="160"/>
        <v>0</v>
      </c>
      <c r="BZ239" s="27">
        <f t="shared" si="160"/>
        <v>0</v>
      </c>
      <c r="CA239" s="27">
        <f t="shared" si="160"/>
        <v>0</v>
      </c>
      <c r="CB239" s="27">
        <f t="shared" si="160"/>
        <v>0</v>
      </c>
      <c r="CC239" s="27">
        <f t="shared" si="160"/>
        <v>0</v>
      </c>
      <c r="CD239" s="27">
        <f t="shared" si="160"/>
        <v>0</v>
      </c>
      <c r="CE239" s="27">
        <f t="shared" si="160"/>
        <v>0</v>
      </c>
      <c r="CF239" s="27">
        <f t="shared" si="160"/>
        <v>0</v>
      </c>
      <c r="CG239" s="27">
        <f t="shared" si="160"/>
        <v>0</v>
      </c>
      <c r="CH239" s="27">
        <f t="shared" si="160"/>
        <v>0</v>
      </c>
      <c r="CI239" s="27">
        <f t="shared" si="160"/>
        <v>0</v>
      </c>
      <c r="CJ239" s="27">
        <f t="shared" si="160"/>
        <v>0</v>
      </c>
      <c r="CK239" s="27">
        <f t="shared" si="160"/>
        <v>0</v>
      </c>
      <c r="CL239" s="27">
        <f t="shared" si="160"/>
        <v>0</v>
      </c>
      <c r="CM239" s="27">
        <f t="shared" si="160"/>
        <v>0</v>
      </c>
      <c r="CN239" s="27">
        <f t="shared" si="160"/>
        <v>0</v>
      </c>
      <c r="CO239" s="27">
        <f t="shared" si="160"/>
        <v>0</v>
      </c>
      <c r="CP239" s="27">
        <f t="shared" si="160"/>
        <v>0</v>
      </c>
      <c r="CQ239" s="27">
        <f t="shared" si="160"/>
        <v>0</v>
      </c>
      <c r="CR239" s="27">
        <f t="shared" si="160"/>
        <v>0</v>
      </c>
      <c r="CS239" s="27">
        <f t="shared" si="160"/>
        <v>0</v>
      </c>
      <c r="CT239" s="27">
        <f t="shared" si="160"/>
        <v>0</v>
      </c>
      <c r="CU239" s="27">
        <f t="shared" si="160"/>
        <v>0</v>
      </c>
      <c r="CV239" s="27">
        <f t="shared" si="160"/>
        <v>0</v>
      </c>
      <c r="CW239" s="27">
        <f t="shared" si="160"/>
        <v>0</v>
      </c>
      <c r="CX239" s="27">
        <f t="shared" si="160"/>
        <v>0</v>
      </c>
      <c r="CY239" s="27">
        <f t="shared" si="160"/>
        <v>0</v>
      </c>
      <c r="CZ239" s="27">
        <f t="shared" si="160"/>
        <v>0</v>
      </c>
      <c r="DA239" s="27">
        <f t="shared" si="160"/>
        <v>0</v>
      </c>
      <c r="DB239" s="27">
        <f t="shared" si="160"/>
        <v>0</v>
      </c>
      <c r="DC239" s="27">
        <f t="shared" si="160"/>
        <v>0</v>
      </c>
      <c r="DD239" s="27">
        <f t="shared" si="160"/>
        <v>0</v>
      </c>
      <c r="DE239" s="27">
        <f t="shared" si="160"/>
        <v>0</v>
      </c>
      <c r="DF239" s="27">
        <f t="shared" si="160"/>
        <v>0</v>
      </c>
      <c r="DG239" s="27">
        <f t="shared" si="160"/>
        <v>0</v>
      </c>
      <c r="DH239" s="27">
        <f t="shared" si="160"/>
        <v>0</v>
      </c>
      <c r="DI239" s="27">
        <f t="shared" si="160"/>
        <v>0</v>
      </c>
      <c r="DJ239" s="27">
        <f t="shared" si="160"/>
        <v>0</v>
      </c>
      <c r="DK239" s="27">
        <f t="shared" si="160"/>
        <v>0</v>
      </c>
      <c r="DL239" s="27">
        <f t="shared" si="160"/>
        <v>0</v>
      </c>
      <c r="DM239" s="27">
        <f t="shared" si="160"/>
        <v>0</v>
      </c>
      <c r="DN239" s="27">
        <f t="shared" si="160"/>
        <v>0</v>
      </c>
      <c r="DO239" s="27">
        <f t="shared" si="160"/>
        <v>0</v>
      </c>
      <c r="DP239" s="27">
        <f t="shared" si="160"/>
        <v>0</v>
      </c>
      <c r="DQ239" s="27">
        <f t="shared" si="160"/>
        <v>0</v>
      </c>
      <c r="DR239" s="27">
        <f t="shared" si="160"/>
        <v>0</v>
      </c>
      <c r="DS239" s="27">
        <f t="shared" si="160"/>
        <v>0</v>
      </c>
      <c r="DT239" s="27">
        <f t="shared" si="160"/>
        <v>0</v>
      </c>
      <c r="DU239" s="27">
        <f t="shared" si="160"/>
        <v>0</v>
      </c>
      <c r="DV239" s="27">
        <f t="shared" si="160"/>
        <v>0</v>
      </c>
      <c r="DW239" s="27">
        <f t="shared" si="160"/>
        <v>0</v>
      </c>
      <c r="DX239" s="27">
        <f t="shared" si="160"/>
        <v>0</v>
      </c>
      <c r="DY239" s="27">
        <f t="shared" si="160"/>
        <v>1.6464000000000001E-3</v>
      </c>
      <c r="DZ239" s="27">
        <f t="shared" si="160"/>
        <v>0.55209280000000005</v>
      </c>
      <c r="EA239" s="27">
        <f t="shared" ref="EA239" si="161">+EA91+EA93+EA104+EA103</f>
        <v>0</v>
      </c>
    </row>
    <row r="240" spans="2:131" ht="20.100000000000001" customHeight="1" x14ac:dyDescent="0.25">
      <c r="B240" s="179" t="s">
        <v>143</v>
      </c>
      <c r="D240" s="27">
        <f t="shared" ref="D240:AI240" si="162">+D72+D73+D74+D101+D88+D89+D90+D102</f>
        <v>0</v>
      </c>
      <c r="E240" s="27">
        <f t="shared" si="162"/>
        <v>0</v>
      </c>
      <c r="F240" s="27">
        <f t="shared" si="162"/>
        <v>0</v>
      </c>
      <c r="G240" s="27">
        <f t="shared" si="162"/>
        <v>0</v>
      </c>
      <c r="H240" s="27">
        <f t="shared" si="162"/>
        <v>0</v>
      </c>
      <c r="I240" s="27">
        <f t="shared" si="162"/>
        <v>0</v>
      </c>
      <c r="J240" s="27">
        <f t="shared" si="162"/>
        <v>0</v>
      </c>
      <c r="K240" s="27">
        <f t="shared" si="162"/>
        <v>0</v>
      </c>
      <c r="L240" s="27">
        <f t="shared" si="162"/>
        <v>0</v>
      </c>
      <c r="M240" s="27">
        <f t="shared" si="162"/>
        <v>0</v>
      </c>
      <c r="N240" s="27">
        <f t="shared" si="162"/>
        <v>0</v>
      </c>
      <c r="O240" s="27">
        <f t="shared" si="162"/>
        <v>0</v>
      </c>
      <c r="P240" s="27">
        <f t="shared" si="162"/>
        <v>0</v>
      </c>
      <c r="Q240" s="27">
        <f t="shared" si="162"/>
        <v>0</v>
      </c>
      <c r="R240" s="27">
        <f t="shared" si="162"/>
        <v>0</v>
      </c>
      <c r="S240" s="27">
        <f t="shared" si="162"/>
        <v>0</v>
      </c>
      <c r="T240" s="27">
        <f t="shared" si="162"/>
        <v>0</v>
      </c>
      <c r="U240" s="27">
        <f t="shared" si="162"/>
        <v>0</v>
      </c>
      <c r="V240" s="27">
        <f t="shared" si="162"/>
        <v>0</v>
      </c>
      <c r="W240" s="27">
        <f t="shared" si="162"/>
        <v>0</v>
      </c>
      <c r="X240" s="27">
        <f t="shared" si="162"/>
        <v>0</v>
      </c>
      <c r="Y240" s="27">
        <f t="shared" si="162"/>
        <v>0</v>
      </c>
      <c r="Z240" s="27">
        <f t="shared" si="162"/>
        <v>0</v>
      </c>
      <c r="AA240" s="27">
        <f t="shared" si="162"/>
        <v>0</v>
      </c>
      <c r="AB240" s="27">
        <f t="shared" si="162"/>
        <v>0</v>
      </c>
      <c r="AC240" s="27">
        <f t="shared" si="162"/>
        <v>0</v>
      </c>
      <c r="AD240" s="27">
        <f t="shared" si="162"/>
        <v>0</v>
      </c>
      <c r="AE240" s="27">
        <f t="shared" si="162"/>
        <v>0</v>
      </c>
      <c r="AF240" s="27">
        <f t="shared" si="162"/>
        <v>0</v>
      </c>
      <c r="AG240" s="27">
        <f t="shared" si="162"/>
        <v>0</v>
      </c>
      <c r="AH240" s="27">
        <f t="shared" si="162"/>
        <v>0</v>
      </c>
      <c r="AI240" s="27">
        <f t="shared" si="162"/>
        <v>0</v>
      </c>
      <c r="AJ240" s="27">
        <f t="shared" ref="AJ240:BO240" si="163">+AJ72+AJ73+AJ74+AJ101+AJ88+AJ89+AJ90+AJ102</f>
        <v>0</v>
      </c>
      <c r="AK240" s="27">
        <f t="shared" si="163"/>
        <v>0</v>
      </c>
      <c r="AL240" s="27">
        <f t="shared" si="163"/>
        <v>0</v>
      </c>
      <c r="AM240" s="27">
        <f t="shared" si="163"/>
        <v>0</v>
      </c>
      <c r="AN240" s="27">
        <f t="shared" si="163"/>
        <v>0</v>
      </c>
      <c r="AO240" s="27">
        <f t="shared" si="163"/>
        <v>0</v>
      </c>
      <c r="AP240" s="27">
        <f t="shared" si="163"/>
        <v>0</v>
      </c>
      <c r="AQ240" s="27">
        <f t="shared" si="163"/>
        <v>0</v>
      </c>
      <c r="AR240" s="27">
        <f t="shared" si="163"/>
        <v>0</v>
      </c>
      <c r="AS240" s="27">
        <f t="shared" si="163"/>
        <v>0</v>
      </c>
      <c r="AT240" s="27">
        <f t="shared" si="163"/>
        <v>0</v>
      </c>
      <c r="AU240" s="27">
        <f t="shared" si="163"/>
        <v>0</v>
      </c>
      <c r="AV240" s="27">
        <f t="shared" si="163"/>
        <v>0</v>
      </c>
      <c r="AW240" s="27">
        <f t="shared" si="163"/>
        <v>0</v>
      </c>
      <c r="AX240" s="27">
        <f t="shared" si="163"/>
        <v>0</v>
      </c>
      <c r="AY240" s="27">
        <f t="shared" si="163"/>
        <v>0</v>
      </c>
      <c r="AZ240" s="27">
        <f t="shared" si="163"/>
        <v>0</v>
      </c>
      <c r="BA240" s="27">
        <f t="shared" si="163"/>
        <v>0</v>
      </c>
      <c r="BB240" s="27">
        <f t="shared" si="163"/>
        <v>0</v>
      </c>
      <c r="BC240" s="27">
        <f t="shared" si="163"/>
        <v>0</v>
      </c>
      <c r="BD240" s="27">
        <f t="shared" si="163"/>
        <v>0</v>
      </c>
      <c r="BE240" s="27">
        <f t="shared" si="163"/>
        <v>0</v>
      </c>
      <c r="BF240" s="27">
        <f t="shared" si="163"/>
        <v>0</v>
      </c>
      <c r="BG240" s="27">
        <f t="shared" si="163"/>
        <v>0</v>
      </c>
      <c r="BH240" s="27">
        <f t="shared" si="163"/>
        <v>0</v>
      </c>
      <c r="BI240" s="27">
        <f t="shared" si="163"/>
        <v>0</v>
      </c>
      <c r="BJ240" s="27">
        <f t="shared" si="163"/>
        <v>0</v>
      </c>
      <c r="BK240" s="27">
        <f t="shared" si="163"/>
        <v>0</v>
      </c>
      <c r="BL240" s="27">
        <f t="shared" si="163"/>
        <v>0</v>
      </c>
      <c r="BM240" s="27">
        <f t="shared" si="163"/>
        <v>0</v>
      </c>
      <c r="BN240" s="27">
        <f t="shared" si="163"/>
        <v>0</v>
      </c>
      <c r="BO240" s="27">
        <f t="shared" si="163"/>
        <v>0</v>
      </c>
      <c r="BP240" s="27">
        <f t="shared" ref="BP240:CU240" si="164">+BP72+BP73+BP74+BP101+BP88+BP89+BP90+BP102</f>
        <v>0</v>
      </c>
      <c r="BQ240" s="27">
        <f t="shared" si="164"/>
        <v>0</v>
      </c>
      <c r="BR240" s="27">
        <f t="shared" si="164"/>
        <v>0</v>
      </c>
      <c r="BS240" s="27">
        <f t="shared" si="164"/>
        <v>0</v>
      </c>
      <c r="BT240" s="27">
        <f t="shared" si="164"/>
        <v>0</v>
      </c>
      <c r="BU240" s="27">
        <f t="shared" si="164"/>
        <v>0</v>
      </c>
      <c r="BV240" s="27">
        <f t="shared" si="164"/>
        <v>0</v>
      </c>
      <c r="BW240" s="27">
        <f t="shared" si="164"/>
        <v>0</v>
      </c>
      <c r="BX240" s="27">
        <f t="shared" si="164"/>
        <v>95.304366802399983</v>
      </c>
      <c r="BY240" s="27">
        <f t="shared" si="164"/>
        <v>95.304366802399983</v>
      </c>
      <c r="BZ240" s="27">
        <f t="shared" si="164"/>
        <v>78.858149294400008</v>
      </c>
      <c r="CA240" s="27">
        <f t="shared" si="164"/>
        <v>69.780929792000009</v>
      </c>
      <c r="CB240" s="27">
        <f t="shared" si="164"/>
        <v>73.739886144400046</v>
      </c>
      <c r="CC240" s="27">
        <f t="shared" si="164"/>
        <v>70.162138482800017</v>
      </c>
      <c r="CD240" s="27">
        <f t="shared" si="164"/>
        <v>76.526842229600035</v>
      </c>
      <c r="CE240" s="27">
        <f t="shared" si="164"/>
        <v>85.796340260400044</v>
      </c>
      <c r="CF240" s="27">
        <f t="shared" si="164"/>
        <v>89.56480154720002</v>
      </c>
      <c r="CG240" s="27">
        <f t="shared" si="164"/>
        <v>76.43779613679996</v>
      </c>
      <c r="CH240" s="27">
        <f t="shared" si="164"/>
        <v>83.745314822400019</v>
      </c>
      <c r="CI240" s="27">
        <f t="shared" si="164"/>
        <v>81.121647591600009</v>
      </c>
      <c r="CJ240" s="27">
        <f t="shared" si="164"/>
        <v>86.251018865199981</v>
      </c>
      <c r="CK240" s="27">
        <f t="shared" si="164"/>
        <v>95.754432331600015</v>
      </c>
      <c r="CL240" s="27">
        <f t="shared" si="164"/>
        <v>967.73929749840022</v>
      </c>
      <c r="CM240" s="27">
        <f t="shared" si="164"/>
        <v>77.991005643599991</v>
      </c>
      <c r="CN240" s="27">
        <f t="shared" si="164"/>
        <v>75.145404790399994</v>
      </c>
      <c r="CO240" s="27">
        <f t="shared" si="164"/>
        <v>82.312576931200041</v>
      </c>
      <c r="CP240" s="27">
        <f t="shared" si="164"/>
        <v>80.704649594800003</v>
      </c>
      <c r="CQ240" s="27">
        <f t="shared" si="164"/>
        <v>85.627633240800023</v>
      </c>
      <c r="CR240" s="27">
        <f t="shared" si="164"/>
        <v>82.550614540800012</v>
      </c>
      <c r="CS240" s="27">
        <f t="shared" si="164"/>
        <v>81.380866686000019</v>
      </c>
      <c r="CT240" s="27">
        <f t="shared" si="164"/>
        <v>76.731150042399989</v>
      </c>
      <c r="CU240" s="27">
        <f t="shared" si="164"/>
        <v>70.437925437599986</v>
      </c>
      <c r="CV240" s="27">
        <f t="shared" ref="CV240:DY240" si="165">+CV72+CV73+CV74+CV101+CV88+CV89+CV90+CV102</f>
        <v>74.143322332800025</v>
      </c>
      <c r="CW240" s="27">
        <f t="shared" si="165"/>
        <v>73.837682716000003</v>
      </c>
      <c r="CX240" s="27">
        <f t="shared" si="165"/>
        <v>74.450332028800034</v>
      </c>
      <c r="CY240" s="27">
        <f t="shared" si="165"/>
        <v>935.31316398520016</v>
      </c>
      <c r="CZ240" s="27">
        <f t="shared" si="165"/>
        <v>73.75546794840001</v>
      </c>
      <c r="DA240" s="27">
        <f t="shared" si="165"/>
        <v>51.414843048800009</v>
      </c>
      <c r="DB240" s="27">
        <f t="shared" si="165"/>
        <v>77.191897963600013</v>
      </c>
      <c r="DC240" s="27">
        <f t="shared" si="165"/>
        <v>56.055874246399974</v>
      </c>
      <c r="DD240" s="27">
        <f t="shared" si="165"/>
        <v>77.021722904000001</v>
      </c>
      <c r="DE240" s="27">
        <f t="shared" si="165"/>
        <v>72.775390450000017</v>
      </c>
      <c r="DF240" s="27">
        <f t="shared" si="165"/>
        <v>70.763272188000002</v>
      </c>
      <c r="DG240" s="27">
        <f t="shared" si="165"/>
        <v>71.553116261200003</v>
      </c>
      <c r="DH240" s="27">
        <f t="shared" si="165"/>
        <v>63.113147540800021</v>
      </c>
      <c r="DI240" s="27">
        <f t="shared" si="165"/>
        <v>71.986473848800046</v>
      </c>
      <c r="DJ240" s="27">
        <f t="shared" si="165"/>
        <v>77.914856350799965</v>
      </c>
      <c r="DK240" s="27">
        <f t="shared" si="165"/>
        <v>76.700251916399964</v>
      </c>
      <c r="DL240" s="27">
        <f t="shared" si="165"/>
        <v>840.24631466720018</v>
      </c>
      <c r="DM240" s="27">
        <f t="shared" si="165"/>
        <v>77.658353404799982</v>
      </c>
      <c r="DN240" s="27">
        <f t="shared" si="165"/>
        <v>59.444051021600011</v>
      </c>
      <c r="DO240" s="27">
        <f t="shared" si="165"/>
        <v>66.719077866000021</v>
      </c>
      <c r="DP240" s="27">
        <f t="shared" si="165"/>
        <v>69.103694402399981</v>
      </c>
      <c r="DQ240" s="27">
        <f t="shared" si="165"/>
        <v>74.62001687279998</v>
      </c>
      <c r="DR240" s="27">
        <f t="shared" si="165"/>
        <v>70.251459112799992</v>
      </c>
      <c r="DS240" s="27">
        <f t="shared" si="165"/>
        <v>78.455324606399969</v>
      </c>
      <c r="DT240" s="27">
        <f t="shared" si="165"/>
        <v>73.748620159199987</v>
      </c>
      <c r="DU240" s="27">
        <f t="shared" si="165"/>
        <v>67.71744878920002</v>
      </c>
      <c r="DV240" s="27">
        <f t="shared" si="165"/>
        <v>78.538988480399993</v>
      </c>
      <c r="DW240" s="27">
        <f t="shared" si="165"/>
        <v>74.985957947599985</v>
      </c>
      <c r="DX240" s="27">
        <f t="shared" si="165"/>
        <v>76.961904527200019</v>
      </c>
      <c r="DY240" s="27">
        <f t="shared" si="165"/>
        <v>81.203797051999999</v>
      </c>
      <c r="DZ240" s="27">
        <f t="shared" ref="DZ240:EA240" si="166">+DZ72+DZ73+DZ74+DZ101+DZ88+DZ89+DZ90+DZ102</f>
        <v>65.590926307200021</v>
      </c>
      <c r="EA240" s="27">
        <f t="shared" si="166"/>
        <v>0</v>
      </c>
    </row>
    <row r="241" spans="2:131" ht="20.100000000000001" customHeight="1" x14ac:dyDescent="0.25">
      <c r="B241" s="452" t="s">
        <v>262</v>
      </c>
      <c r="D241" s="27">
        <f t="shared" ref="D241:AI241" si="167">+D105</f>
        <v>0</v>
      </c>
      <c r="E241" s="27">
        <f t="shared" si="167"/>
        <v>0</v>
      </c>
      <c r="F241" s="27">
        <f t="shared" si="167"/>
        <v>0</v>
      </c>
      <c r="G241" s="27">
        <f t="shared" si="167"/>
        <v>0</v>
      </c>
      <c r="H241" s="27">
        <f t="shared" si="167"/>
        <v>0</v>
      </c>
      <c r="I241" s="27">
        <f t="shared" si="167"/>
        <v>0</v>
      </c>
      <c r="J241" s="27">
        <f t="shared" si="167"/>
        <v>0</v>
      </c>
      <c r="K241" s="27">
        <f t="shared" si="167"/>
        <v>0</v>
      </c>
      <c r="L241" s="27">
        <f t="shared" si="167"/>
        <v>0</v>
      </c>
      <c r="M241" s="27">
        <f t="shared" si="167"/>
        <v>0</v>
      </c>
      <c r="N241" s="27">
        <f t="shared" si="167"/>
        <v>0</v>
      </c>
      <c r="O241" s="27">
        <f t="shared" si="167"/>
        <v>0</v>
      </c>
      <c r="P241" s="27">
        <f t="shared" si="167"/>
        <v>0</v>
      </c>
      <c r="Q241" s="27">
        <f t="shared" si="167"/>
        <v>0</v>
      </c>
      <c r="R241" s="27">
        <f t="shared" si="167"/>
        <v>0</v>
      </c>
      <c r="S241" s="27">
        <f t="shared" si="167"/>
        <v>0</v>
      </c>
      <c r="T241" s="27">
        <f t="shared" si="167"/>
        <v>0</v>
      </c>
      <c r="U241" s="27">
        <f t="shared" si="167"/>
        <v>0</v>
      </c>
      <c r="V241" s="27">
        <f t="shared" si="167"/>
        <v>0</v>
      </c>
      <c r="W241" s="27">
        <f t="shared" si="167"/>
        <v>0</v>
      </c>
      <c r="X241" s="27">
        <f t="shared" si="167"/>
        <v>0</v>
      </c>
      <c r="Y241" s="27">
        <f t="shared" si="167"/>
        <v>0</v>
      </c>
      <c r="Z241" s="27">
        <f t="shared" si="167"/>
        <v>0</v>
      </c>
      <c r="AA241" s="27">
        <f t="shared" si="167"/>
        <v>0</v>
      </c>
      <c r="AB241" s="27">
        <f t="shared" si="167"/>
        <v>0</v>
      </c>
      <c r="AC241" s="27">
        <f t="shared" si="167"/>
        <v>0</v>
      </c>
      <c r="AD241" s="27">
        <f t="shared" si="167"/>
        <v>0</v>
      </c>
      <c r="AE241" s="27">
        <f t="shared" si="167"/>
        <v>0</v>
      </c>
      <c r="AF241" s="27">
        <f t="shared" si="167"/>
        <v>0</v>
      </c>
      <c r="AG241" s="27">
        <f t="shared" si="167"/>
        <v>0</v>
      </c>
      <c r="AH241" s="27">
        <f t="shared" si="167"/>
        <v>0</v>
      </c>
      <c r="AI241" s="27">
        <f t="shared" si="167"/>
        <v>0</v>
      </c>
      <c r="AJ241" s="27">
        <f t="shared" ref="AJ241:BO241" si="168">+AJ105</f>
        <v>0</v>
      </c>
      <c r="AK241" s="27">
        <f t="shared" si="168"/>
        <v>0</v>
      </c>
      <c r="AL241" s="27">
        <f t="shared" si="168"/>
        <v>0</v>
      </c>
      <c r="AM241" s="27">
        <f t="shared" si="168"/>
        <v>0</v>
      </c>
      <c r="AN241" s="27">
        <f t="shared" si="168"/>
        <v>0</v>
      </c>
      <c r="AO241" s="27">
        <f t="shared" si="168"/>
        <v>0</v>
      </c>
      <c r="AP241" s="27">
        <f t="shared" si="168"/>
        <v>0</v>
      </c>
      <c r="AQ241" s="27">
        <f t="shared" si="168"/>
        <v>0</v>
      </c>
      <c r="AR241" s="27">
        <f t="shared" si="168"/>
        <v>0</v>
      </c>
      <c r="AS241" s="27">
        <f t="shared" si="168"/>
        <v>0</v>
      </c>
      <c r="AT241" s="27">
        <f t="shared" si="168"/>
        <v>0</v>
      </c>
      <c r="AU241" s="27">
        <f t="shared" si="168"/>
        <v>0</v>
      </c>
      <c r="AV241" s="27">
        <f t="shared" si="168"/>
        <v>0</v>
      </c>
      <c r="AW241" s="27">
        <f t="shared" si="168"/>
        <v>0</v>
      </c>
      <c r="AX241" s="27">
        <f t="shared" si="168"/>
        <v>0</v>
      </c>
      <c r="AY241" s="27">
        <f t="shared" si="168"/>
        <v>0</v>
      </c>
      <c r="AZ241" s="27">
        <f t="shared" si="168"/>
        <v>0</v>
      </c>
      <c r="BA241" s="27">
        <f t="shared" si="168"/>
        <v>0</v>
      </c>
      <c r="BB241" s="27">
        <f t="shared" si="168"/>
        <v>0</v>
      </c>
      <c r="BC241" s="27">
        <f t="shared" si="168"/>
        <v>0</v>
      </c>
      <c r="BD241" s="27">
        <f t="shared" si="168"/>
        <v>0</v>
      </c>
      <c r="BE241" s="27">
        <f t="shared" si="168"/>
        <v>0</v>
      </c>
      <c r="BF241" s="27">
        <f t="shared" si="168"/>
        <v>0</v>
      </c>
      <c r="BG241" s="27">
        <f t="shared" si="168"/>
        <v>0</v>
      </c>
      <c r="BH241" s="27">
        <f t="shared" si="168"/>
        <v>0</v>
      </c>
      <c r="BI241" s="27">
        <f t="shared" si="168"/>
        <v>0</v>
      </c>
      <c r="BJ241" s="27">
        <f t="shared" si="168"/>
        <v>0</v>
      </c>
      <c r="BK241" s="27">
        <f t="shared" si="168"/>
        <v>0</v>
      </c>
      <c r="BL241" s="27">
        <f t="shared" si="168"/>
        <v>0</v>
      </c>
      <c r="BM241" s="27">
        <f t="shared" si="168"/>
        <v>0</v>
      </c>
      <c r="BN241" s="27">
        <f t="shared" si="168"/>
        <v>0</v>
      </c>
      <c r="BO241" s="27">
        <f t="shared" si="168"/>
        <v>0</v>
      </c>
      <c r="BP241" s="27">
        <f t="shared" ref="BP241:CU241" si="169">+BP105</f>
        <v>0</v>
      </c>
      <c r="BQ241" s="27">
        <f t="shared" si="169"/>
        <v>0</v>
      </c>
      <c r="BR241" s="27">
        <f t="shared" si="169"/>
        <v>0</v>
      </c>
      <c r="BS241" s="27">
        <f t="shared" si="169"/>
        <v>0</v>
      </c>
      <c r="BT241" s="27">
        <f t="shared" si="169"/>
        <v>0</v>
      </c>
      <c r="BU241" s="27">
        <f t="shared" si="169"/>
        <v>0</v>
      </c>
      <c r="BV241" s="27">
        <f t="shared" si="169"/>
        <v>0</v>
      </c>
      <c r="BW241" s="27">
        <f t="shared" si="169"/>
        <v>0</v>
      </c>
      <c r="BX241" s="27">
        <f t="shared" si="169"/>
        <v>0</v>
      </c>
      <c r="BY241" s="27">
        <f t="shared" si="169"/>
        <v>0</v>
      </c>
      <c r="BZ241" s="27">
        <f t="shared" si="169"/>
        <v>0</v>
      </c>
      <c r="CA241" s="27">
        <f t="shared" si="169"/>
        <v>0</v>
      </c>
      <c r="CB241" s="27">
        <f t="shared" si="169"/>
        <v>0</v>
      </c>
      <c r="CC241" s="27">
        <f t="shared" si="169"/>
        <v>0</v>
      </c>
      <c r="CD241" s="27">
        <f t="shared" si="169"/>
        <v>0</v>
      </c>
      <c r="CE241" s="27">
        <f t="shared" si="169"/>
        <v>0</v>
      </c>
      <c r="CF241" s="27">
        <f t="shared" si="169"/>
        <v>0</v>
      </c>
      <c r="CG241" s="27">
        <f t="shared" si="169"/>
        <v>0</v>
      </c>
      <c r="CH241" s="27">
        <f t="shared" si="169"/>
        <v>0</v>
      </c>
      <c r="CI241" s="27">
        <f t="shared" si="169"/>
        <v>0</v>
      </c>
      <c r="CJ241" s="27">
        <f t="shared" si="169"/>
        <v>0</v>
      </c>
      <c r="CK241" s="27">
        <f t="shared" si="169"/>
        <v>0</v>
      </c>
      <c r="CL241" s="27">
        <f t="shared" si="169"/>
        <v>0</v>
      </c>
      <c r="CM241" s="27">
        <f t="shared" si="169"/>
        <v>0</v>
      </c>
      <c r="CN241" s="27">
        <f t="shared" si="169"/>
        <v>0</v>
      </c>
      <c r="CO241" s="27">
        <f t="shared" si="169"/>
        <v>0</v>
      </c>
      <c r="CP241" s="27">
        <f t="shared" si="169"/>
        <v>0</v>
      </c>
      <c r="CQ241" s="27">
        <f t="shared" si="169"/>
        <v>0</v>
      </c>
      <c r="CR241" s="27">
        <f t="shared" si="169"/>
        <v>0</v>
      </c>
      <c r="CS241" s="27">
        <f t="shared" si="169"/>
        <v>0</v>
      </c>
      <c r="CT241" s="27">
        <f t="shared" si="169"/>
        <v>0</v>
      </c>
      <c r="CU241" s="27">
        <f t="shared" si="169"/>
        <v>0</v>
      </c>
      <c r="CV241" s="27">
        <f t="shared" ref="CV241:DY241" si="170">+CV105</f>
        <v>0</v>
      </c>
      <c r="CW241" s="27">
        <f t="shared" si="170"/>
        <v>0</v>
      </c>
      <c r="CX241" s="27">
        <f t="shared" si="170"/>
        <v>0</v>
      </c>
      <c r="CY241" s="27">
        <f t="shared" si="170"/>
        <v>0</v>
      </c>
      <c r="CZ241" s="27">
        <f t="shared" si="170"/>
        <v>0</v>
      </c>
      <c r="DA241" s="27">
        <f t="shared" si="170"/>
        <v>0</v>
      </c>
      <c r="DB241" s="27">
        <f t="shared" si="170"/>
        <v>0</v>
      </c>
      <c r="DC241" s="27">
        <f t="shared" si="170"/>
        <v>0</v>
      </c>
      <c r="DD241" s="27">
        <f t="shared" si="170"/>
        <v>0</v>
      </c>
      <c r="DE241" s="27">
        <f t="shared" si="170"/>
        <v>0</v>
      </c>
      <c r="DF241" s="27">
        <f t="shared" si="170"/>
        <v>0</v>
      </c>
      <c r="DG241" s="27">
        <f t="shared" si="170"/>
        <v>0</v>
      </c>
      <c r="DH241" s="27">
        <f t="shared" si="170"/>
        <v>0</v>
      </c>
      <c r="DI241" s="27">
        <f t="shared" si="170"/>
        <v>0</v>
      </c>
      <c r="DJ241" s="27">
        <f t="shared" si="170"/>
        <v>0</v>
      </c>
      <c r="DK241" s="27">
        <f t="shared" si="170"/>
        <v>0</v>
      </c>
      <c r="DL241" s="27">
        <f t="shared" si="170"/>
        <v>0</v>
      </c>
      <c r="DM241" s="27">
        <f t="shared" si="170"/>
        <v>0</v>
      </c>
      <c r="DN241" s="27">
        <f t="shared" si="170"/>
        <v>0</v>
      </c>
      <c r="DO241" s="27">
        <f t="shared" si="170"/>
        <v>0</v>
      </c>
      <c r="DP241" s="27">
        <f t="shared" si="170"/>
        <v>0</v>
      </c>
      <c r="DQ241" s="27">
        <f t="shared" si="170"/>
        <v>0</v>
      </c>
      <c r="DR241" s="27">
        <f t="shared" si="170"/>
        <v>0</v>
      </c>
      <c r="DS241" s="27">
        <f t="shared" si="170"/>
        <v>0</v>
      </c>
      <c r="DT241" s="27">
        <f t="shared" si="170"/>
        <v>0</v>
      </c>
      <c r="DU241" s="27">
        <f t="shared" si="170"/>
        <v>0</v>
      </c>
      <c r="DV241" s="27">
        <f t="shared" si="170"/>
        <v>0</v>
      </c>
      <c r="DW241" s="27">
        <f t="shared" si="170"/>
        <v>0</v>
      </c>
      <c r="DX241" s="27">
        <f t="shared" si="170"/>
        <v>0</v>
      </c>
      <c r="DY241" s="27">
        <f t="shared" si="170"/>
        <v>0</v>
      </c>
      <c r="DZ241" s="27">
        <f t="shared" ref="DZ241:EA241" si="171">+DZ105</f>
        <v>0</v>
      </c>
      <c r="EA241" s="27">
        <f t="shared" si="171"/>
        <v>0</v>
      </c>
    </row>
    <row r="242" spans="2:131" ht="20.100000000000001" customHeight="1" x14ac:dyDescent="0.25">
      <c r="B242" s="317" t="s">
        <v>138</v>
      </c>
      <c r="C242" s="318"/>
      <c r="D242" s="319">
        <f t="shared" ref="D242:BM242" si="172">+D230+D217</f>
        <v>15179.365812478749</v>
      </c>
      <c r="E242" s="319">
        <f t="shared" si="172"/>
        <v>14075.916223722597</v>
      </c>
      <c r="F242" s="319">
        <f t="shared" si="172"/>
        <v>14017.93361328739</v>
      </c>
      <c r="G242" s="319">
        <f t="shared" si="172"/>
        <v>14350.666998066325</v>
      </c>
      <c r="H242" s="319">
        <f t="shared" si="172"/>
        <v>15270.185932739132</v>
      </c>
      <c r="I242" s="319">
        <f t="shared" si="172"/>
        <v>13394.476591289305</v>
      </c>
      <c r="J242" s="319">
        <f t="shared" si="172"/>
        <v>14031.5060172144</v>
      </c>
      <c r="K242" s="319">
        <f t="shared" si="172"/>
        <v>12466.639415153675</v>
      </c>
      <c r="L242" s="319">
        <f t="shared" si="172"/>
        <v>14476.659494555293</v>
      </c>
      <c r="M242" s="319">
        <f t="shared" si="172"/>
        <v>16137.0799433057</v>
      </c>
      <c r="N242" s="319">
        <f t="shared" si="172"/>
        <v>16352.668159368392</v>
      </c>
      <c r="O242" s="319">
        <f t="shared" si="172"/>
        <v>18021.495996027501</v>
      </c>
      <c r="P242" s="319">
        <f t="shared" si="172"/>
        <v>14126.062302311997</v>
      </c>
      <c r="Q242" s="319">
        <f t="shared" si="172"/>
        <v>13506.571570270426</v>
      </c>
      <c r="R242" s="319">
        <f t="shared" si="172"/>
        <v>15431.790904172994</v>
      </c>
      <c r="S242" s="319">
        <f t="shared" si="172"/>
        <v>19304.128442206315</v>
      </c>
      <c r="T242" s="319">
        <f t="shared" si="172"/>
        <v>16359.72829973938</v>
      </c>
      <c r="U242" s="319">
        <f t="shared" si="172"/>
        <v>17050.942261258333</v>
      </c>
      <c r="V242" s="319">
        <f t="shared" si="172"/>
        <v>17063.498630998627</v>
      </c>
      <c r="W242" s="319">
        <f t="shared" si="172"/>
        <v>16730.621441783704</v>
      </c>
      <c r="X242" s="319">
        <f t="shared" si="172"/>
        <v>16154.117903184697</v>
      </c>
      <c r="Y242" s="319">
        <f t="shared" si="172"/>
        <v>17401.4836660373</v>
      </c>
      <c r="Z242" s="319">
        <f t="shared" si="172"/>
        <v>16035.281198288823</v>
      </c>
      <c r="AA242" s="319">
        <f t="shared" si="172"/>
        <v>22257.322846880234</v>
      </c>
      <c r="AB242" s="319">
        <f t="shared" si="172"/>
        <v>15874.639306069481</v>
      </c>
      <c r="AC242" s="319">
        <f t="shared" si="172"/>
        <v>15619.876628068789</v>
      </c>
      <c r="AD242" s="319">
        <f t="shared" si="172"/>
        <v>17550.905895474283</v>
      </c>
      <c r="AE242" s="319">
        <f t="shared" si="172"/>
        <v>23134.950260206508</v>
      </c>
      <c r="AF242" s="319">
        <f t="shared" si="172"/>
        <v>26865.584505295821</v>
      </c>
      <c r="AG242" s="319">
        <f t="shared" si="172"/>
        <v>20665.9505713012</v>
      </c>
      <c r="AH242" s="319">
        <f t="shared" si="172"/>
        <v>26741.44116010029</v>
      </c>
      <c r="AI242" s="319">
        <f t="shared" si="172"/>
        <v>22349.722819855313</v>
      </c>
      <c r="AJ242" s="319">
        <f t="shared" si="172"/>
        <v>24502.524163185604</v>
      </c>
      <c r="AK242" s="319">
        <f t="shared" si="172"/>
        <v>21898.392049327202</v>
      </c>
      <c r="AL242" s="319">
        <f t="shared" si="172"/>
        <v>23716.573137069099</v>
      </c>
      <c r="AM242" s="319">
        <f t="shared" si="172"/>
        <v>28024.403973067001</v>
      </c>
      <c r="AN242" s="319">
        <f t="shared" si="172"/>
        <v>23577.044139582598</v>
      </c>
      <c r="AO242" s="319">
        <f t="shared" si="172"/>
        <v>21436.750035338802</v>
      </c>
      <c r="AP242" s="319">
        <f t="shared" si="172"/>
        <v>26292.814272804804</v>
      </c>
      <c r="AQ242" s="319">
        <f t="shared" si="172"/>
        <v>23782.829022060803</v>
      </c>
      <c r="AR242" s="319">
        <f t="shared" si="172"/>
        <v>32385.979784652398</v>
      </c>
      <c r="AS242" s="319">
        <f t="shared" si="172"/>
        <v>25017.052149408795</v>
      </c>
      <c r="AT242" s="319">
        <f t="shared" si="172"/>
        <v>30327.1906365592</v>
      </c>
      <c r="AU242" s="319">
        <f t="shared" si="172"/>
        <v>27641.871395734201</v>
      </c>
      <c r="AV242" s="319">
        <f t="shared" si="172"/>
        <v>23587.139261416552</v>
      </c>
      <c r="AW242" s="319">
        <f t="shared" si="172"/>
        <v>33056.246796451</v>
      </c>
      <c r="AX242" s="319">
        <f t="shared" si="172"/>
        <v>25430.698183424596</v>
      </c>
      <c r="AY242" s="319">
        <f t="shared" si="172"/>
        <v>26193.686034338803</v>
      </c>
      <c r="AZ242" s="319">
        <f t="shared" si="172"/>
        <v>28944.641083504601</v>
      </c>
      <c r="BA242" s="319">
        <f t="shared" si="172"/>
        <v>22867.482691301204</v>
      </c>
      <c r="BB242" s="319">
        <f t="shared" si="172"/>
        <v>26216.714642345196</v>
      </c>
      <c r="BC242" s="319">
        <f t="shared" si="172"/>
        <v>33052.387824592253</v>
      </c>
      <c r="BD242" s="319">
        <f t="shared" si="172"/>
        <v>32752.885701764793</v>
      </c>
      <c r="BE242" s="319">
        <f t="shared" si="172"/>
        <v>31997.807871235993</v>
      </c>
      <c r="BF242" s="319">
        <f t="shared" si="172"/>
        <v>36091.318983102559</v>
      </c>
      <c r="BG242" s="319">
        <f t="shared" si="172"/>
        <v>32899.238986737801</v>
      </c>
      <c r="BH242" s="319">
        <f t="shared" si="172"/>
        <v>29324.0139415952</v>
      </c>
      <c r="BI242" s="319">
        <f t="shared" si="172"/>
        <v>32547.578761865596</v>
      </c>
      <c r="BJ242" s="319">
        <f t="shared" si="172"/>
        <v>32203.675849708001</v>
      </c>
      <c r="BK242" s="319">
        <f t="shared" si="172"/>
        <v>37350.398959994709</v>
      </c>
      <c r="BL242" s="319">
        <f t="shared" si="172"/>
        <v>376248.14529774792</v>
      </c>
      <c r="BM242" s="319">
        <f t="shared" si="172"/>
        <v>37421.623481954797</v>
      </c>
      <c r="BN242" s="319">
        <f t="shared" ref="BN242:BY242" si="173">+BN230+BN217</f>
        <v>30126.714574973204</v>
      </c>
      <c r="BO242" s="319">
        <f t="shared" si="173"/>
        <v>33568.632558024794</v>
      </c>
      <c r="BP242" s="319">
        <f t="shared" si="173"/>
        <v>38509.51258927639</v>
      </c>
      <c r="BQ242" s="319">
        <f t="shared" si="173"/>
        <v>38541.295008248795</v>
      </c>
      <c r="BR242" s="319">
        <f t="shared" si="173"/>
        <v>33556.580935342601</v>
      </c>
      <c r="BS242" s="319">
        <f t="shared" si="173"/>
        <v>43329.717237269593</v>
      </c>
      <c r="BT242" s="319">
        <f t="shared" si="173"/>
        <v>33627.220174825794</v>
      </c>
      <c r="BU242" s="319">
        <f t="shared" si="173"/>
        <v>34167.881123005594</v>
      </c>
      <c r="BV242" s="319">
        <f t="shared" si="173"/>
        <v>38475.614396643003</v>
      </c>
      <c r="BW242" s="319">
        <f t="shared" si="173"/>
        <v>30530.412569643602</v>
      </c>
      <c r="BX242" s="319">
        <f t="shared" si="173"/>
        <v>44026.2815002934</v>
      </c>
      <c r="BY242" s="319">
        <f t="shared" si="173"/>
        <v>435881.48614950164</v>
      </c>
      <c r="BZ242" s="319">
        <f t="shared" ref="BZ242:DJ242" si="174">+BZ230+BZ217</f>
        <v>36189.038018074803</v>
      </c>
      <c r="CA242" s="319">
        <f t="shared" si="174"/>
        <v>31308.832963621797</v>
      </c>
      <c r="CB242" s="319">
        <f t="shared" si="174"/>
        <v>35093.276307559194</v>
      </c>
      <c r="CC242" s="319">
        <f t="shared" si="174"/>
        <v>43525.390188923389</v>
      </c>
      <c r="CD242" s="319">
        <f t="shared" si="174"/>
        <v>36292.676447491198</v>
      </c>
      <c r="CE242" s="319">
        <f t="shared" si="174"/>
        <v>37984.149288372588</v>
      </c>
      <c r="CF242" s="319">
        <f t="shared" si="174"/>
        <v>45451.703443585415</v>
      </c>
      <c r="CG242" s="319">
        <f t="shared" si="174"/>
        <v>34264.406158216603</v>
      </c>
      <c r="CH242" s="319">
        <f t="shared" si="174"/>
        <v>33214.439597804601</v>
      </c>
      <c r="CI242" s="319">
        <f t="shared" si="174"/>
        <v>40435.274017608222</v>
      </c>
      <c r="CJ242" s="319">
        <f t="shared" si="174"/>
        <v>35014.371481748996</v>
      </c>
      <c r="CK242" s="319">
        <f t="shared" si="174"/>
        <v>47942.131000655987</v>
      </c>
      <c r="CL242" s="319">
        <f t="shared" si="174"/>
        <v>456715.6889136628</v>
      </c>
      <c r="CM242" s="319">
        <f t="shared" si="174"/>
        <v>38234.1204396838</v>
      </c>
      <c r="CN242" s="319">
        <f t="shared" si="174"/>
        <v>36399.417257901216</v>
      </c>
      <c r="CO242" s="319">
        <f t="shared" si="174"/>
        <v>43273.653410963205</v>
      </c>
      <c r="CP242" s="319">
        <f t="shared" si="174"/>
        <v>46224.449205248595</v>
      </c>
      <c r="CQ242" s="319">
        <f t="shared" si="174"/>
        <v>47008.720544612392</v>
      </c>
      <c r="CR242" s="319">
        <f t="shared" si="174"/>
        <v>46621.747673351798</v>
      </c>
      <c r="CS242" s="319">
        <f t="shared" si="174"/>
        <v>40009.055095369396</v>
      </c>
      <c r="CT242" s="319">
        <f t="shared" si="174"/>
        <v>51039.468868088414</v>
      </c>
      <c r="CU242" s="319">
        <f t="shared" si="174"/>
        <v>50289.153485662209</v>
      </c>
      <c r="CV242" s="319">
        <f t="shared" si="174"/>
        <v>52899.210558305414</v>
      </c>
      <c r="CW242" s="319">
        <f t="shared" si="174"/>
        <v>48205.55716106038</v>
      </c>
      <c r="CX242" s="319">
        <f t="shared" si="174"/>
        <v>57424.930025538015</v>
      </c>
      <c r="CY242" s="319">
        <f t="shared" si="174"/>
        <v>557629.48372578493</v>
      </c>
      <c r="CZ242" s="319">
        <f t="shared" si="174"/>
        <v>44089.490655030408</v>
      </c>
      <c r="DA242" s="319">
        <f t="shared" si="174"/>
        <v>37606.220131665992</v>
      </c>
      <c r="DB242" s="319">
        <f t="shared" si="174"/>
        <v>48205.360680905404</v>
      </c>
      <c r="DC242" s="319">
        <f t="shared" si="174"/>
        <v>52180.44833557502</v>
      </c>
      <c r="DD242" s="319">
        <f t="shared" si="174"/>
        <v>56392.497804898798</v>
      </c>
      <c r="DE242" s="319">
        <f t="shared" si="174"/>
        <v>45726.814884708809</v>
      </c>
      <c r="DF242" s="319">
        <f t="shared" si="174"/>
        <v>47652.794064765403</v>
      </c>
      <c r="DG242" s="319">
        <f t="shared" si="174"/>
        <v>44217.753119297602</v>
      </c>
      <c r="DH242" s="319">
        <f t="shared" si="174"/>
        <v>45529.03072201836</v>
      </c>
      <c r="DI242" s="319">
        <f t="shared" si="174"/>
        <v>49037.057047930801</v>
      </c>
      <c r="DJ242" s="319">
        <f t="shared" si="174"/>
        <v>47916.694351204009</v>
      </c>
      <c r="DK242" s="319">
        <f t="shared" ref="DK242:DL242" si="175">+DK230+DK217</f>
        <v>54664.162353628009</v>
      </c>
      <c r="DL242" s="319">
        <f t="shared" si="175"/>
        <v>573218.32415162853</v>
      </c>
      <c r="DM242" s="319">
        <f t="shared" ref="DM242:DN242" si="176">+DM230+DM217</f>
        <v>50423.429560936202</v>
      </c>
      <c r="DN242" s="319">
        <f t="shared" si="176"/>
        <v>39738.834091426383</v>
      </c>
      <c r="DO242" s="319">
        <f t="shared" ref="DO242:DP242" si="177">+DO230+DO217</f>
        <v>51961.211661101574</v>
      </c>
      <c r="DP242" s="319">
        <f t="shared" si="177"/>
        <v>64833.126459393214</v>
      </c>
      <c r="DQ242" s="319">
        <f t="shared" ref="DQ242:DR242" si="178">+DQ230+DQ217</f>
        <v>56075.627524850759</v>
      </c>
      <c r="DR242" s="319">
        <f t="shared" si="178"/>
        <v>51464.15969011261</v>
      </c>
      <c r="DS242" s="319">
        <f t="shared" ref="DS242:DT242" si="179">+DS230+DS217</f>
        <v>55490.061359212596</v>
      </c>
      <c r="DT242" s="319">
        <f t="shared" si="179"/>
        <v>52146.521844141178</v>
      </c>
      <c r="DU242" s="319">
        <f t="shared" ref="DU242:DV242" si="180">+DU230+DU217</f>
        <v>47902.791112044011</v>
      </c>
      <c r="DV242" s="319">
        <f t="shared" si="180"/>
        <v>61401.861970221929</v>
      </c>
      <c r="DW242" s="319">
        <f t="shared" ref="DW242:DX242" si="181">+DW230+DW217</f>
        <v>51599.4972653406</v>
      </c>
      <c r="DX242" s="319">
        <f t="shared" si="181"/>
        <v>51693.44319953354</v>
      </c>
      <c r="DY242" s="319">
        <f t="shared" ref="DY242:DZ242" si="182">+DY230+DY217</f>
        <v>53053.452872118789</v>
      </c>
      <c r="DZ242" s="319">
        <f t="shared" si="182"/>
        <v>37334.236854270792</v>
      </c>
      <c r="EA242" s="319">
        <f t="shared" ref="EA242" si="183">+EA230+EA217</f>
        <v>0</v>
      </c>
    </row>
    <row r="243" spans="2:131" ht="20.100000000000001" customHeight="1" x14ac:dyDescent="0.25">
      <c r="B243" s="317" t="s">
        <v>139</v>
      </c>
      <c r="C243" s="318"/>
      <c r="D243" s="319">
        <f t="shared" ref="D243:AI243" si="184">+D242-D9-D62-D108-D111</f>
        <v>-1.9326762412674725E-12</v>
      </c>
      <c r="E243" s="319">
        <f t="shared" si="184"/>
        <v>-2.1032064978498966E-12</v>
      </c>
      <c r="F243" s="319">
        <f t="shared" si="184"/>
        <v>-1.8474111129762605E-12</v>
      </c>
      <c r="G243" s="319">
        <f t="shared" si="184"/>
        <v>2.5295321393059567E-12</v>
      </c>
      <c r="H243" s="319">
        <f t="shared" si="184"/>
        <v>-7.3328010330442339E-12</v>
      </c>
      <c r="I243" s="319">
        <f t="shared" si="184"/>
        <v>1.0800249583553523E-12</v>
      </c>
      <c r="J243" s="319">
        <f t="shared" si="184"/>
        <v>-1.3571366253017914E-12</v>
      </c>
      <c r="K243" s="319">
        <f t="shared" si="184"/>
        <v>1.1937117960769683E-12</v>
      </c>
      <c r="L243" s="319">
        <f t="shared" si="184"/>
        <v>0</v>
      </c>
      <c r="M243" s="319">
        <f t="shared" si="184"/>
        <v>1.2789769243681803E-12</v>
      </c>
      <c r="N243" s="319">
        <f t="shared" si="184"/>
        <v>-2.8421709430404007E-12</v>
      </c>
      <c r="O243" s="319">
        <f t="shared" si="184"/>
        <v>3.4106051316484809E-13</v>
      </c>
      <c r="P243" s="319">
        <f t="shared" si="184"/>
        <v>-2.0250467969162855E-13</v>
      </c>
      <c r="Q243" s="319">
        <f t="shared" si="184"/>
        <v>-1.2079226507921703E-12</v>
      </c>
      <c r="R243" s="319">
        <f t="shared" si="184"/>
        <v>0</v>
      </c>
      <c r="S243" s="319">
        <f t="shared" si="184"/>
        <v>-7.3896444519050419E-13</v>
      </c>
      <c r="T243" s="319">
        <f t="shared" si="184"/>
        <v>-4.6327386371558532E-12</v>
      </c>
      <c r="U243" s="319">
        <f t="shared" si="184"/>
        <v>-5.5688786915197852E-13</v>
      </c>
      <c r="V243" s="319">
        <f t="shared" si="184"/>
        <v>4.1433523279010842E-13</v>
      </c>
      <c r="W243" s="319">
        <f t="shared" si="184"/>
        <v>1.8189894035458565E-12</v>
      </c>
      <c r="X243" s="319">
        <f t="shared" si="184"/>
        <v>7.8248518775581033E-13</v>
      </c>
      <c r="Y243" s="319">
        <f t="shared" si="184"/>
        <v>8.2778228716051672E-13</v>
      </c>
      <c r="Z243" s="319">
        <f t="shared" si="184"/>
        <v>-7.3896444519050419E-13</v>
      </c>
      <c r="AA243" s="319">
        <f t="shared" si="184"/>
        <v>1.0675904604795505E-12</v>
      </c>
      <c r="AB243" s="319">
        <f t="shared" si="184"/>
        <v>-1.2079226507921703E-13</v>
      </c>
      <c r="AC243" s="319">
        <f t="shared" si="184"/>
        <v>3.858247055177344E-12</v>
      </c>
      <c r="AD243" s="319">
        <f t="shared" si="184"/>
        <v>5.3290705182007514E-13</v>
      </c>
      <c r="AE243" s="319">
        <f t="shared" si="184"/>
        <v>2.0392576516314875E-12</v>
      </c>
      <c r="AF243" s="319">
        <f t="shared" si="184"/>
        <v>5.3859139370615594E-12</v>
      </c>
      <c r="AG243" s="319">
        <f t="shared" si="184"/>
        <v>-1.801225835151854E-12</v>
      </c>
      <c r="AH243" s="319">
        <f t="shared" si="184"/>
        <v>2.2293278334473143E-12</v>
      </c>
      <c r="AI243" s="319">
        <f t="shared" si="184"/>
        <v>2.5837110229076643E-12</v>
      </c>
      <c r="AJ243" s="319">
        <f t="shared" ref="AJ243:BO243" si="185">+AJ242-AJ9-AJ62-AJ108-AJ111</f>
        <v>1.8189894035458565E-12</v>
      </c>
      <c r="AK243" s="319">
        <f t="shared" si="185"/>
        <v>1.8189894035458565E-12</v>
      </c>
      <c r="AL243" s="319">
        <f t="shared" si="185"/>
        <v>-2.7029489757524061E-12</v>
      </c>
      <c r="AM243" s="319">
        <f t="shared" si="185"/>
        <v>-1.7182921752123548E-12</v>
      </c>
      <c r="AN243" s="319">
        <f t="shared" si="185"/>
        <v>-1.8189894035458565E-12</v>
      </c>
      <c r="AO243" s="319">
        <f t="shared" si="185"/>
        <v>-1.8189894035458565E-12</v>
      </c>
      <c r="AP243" s="319">
        <f t="shared" si="185"/>
        <v>-1.8189894035458565E-12</v>
      </c>
      <c r="AQ243" s="319">
        <f t="shared" si="185"/>
        <v>1.8189894035458565E-12</v>
      </c>
      <c r="AR243" s="319">
        <f t="shared" si="185"/>
        <v>-3.637978807091713E-12</v>
      </c>
      <c r="AS243" s="319">
        <f t="shared" si="185"/>
        <v>1.3935519405094965E-12</v>
      </c>
      <c r="AT243" s="319">
        <f t="shared" si="185"/>
        <v>-7.8526074531737322E-13</v>
      </c>
      <c r="AU243" s="319">
        <f t="shared" si="185"/>
        <v>0</v>
      </c>
      <c r="AV243" s="319">
        <f t="shared" si="185"/>
        <v>5.0126569561825818E-12</v>
      </c>
      <c r="AW243" s="319">
        <f t="shared" si="185"/>
        <v>-2.0250467969162855E-12</v>
      </c>
      <c r="AX243" s="319">
        <f t="shared" si="185"/>
        <v>-1.8220980280148069E-12</v>
      </c>
      <c r="AY243" s="319">
        <f t="shared" si="185"/>
        <v>-9.0949470177292824E-13</v>
      </c>
      <c r="AZ243" s="319">
        <f t="shared" si="185"/>
        <v>9.0949470177292824E-13</v>
      </c>
      <c r="BA243" s="319">
        <f t="shared" si="185"/>
        <v>9.0949470177292824E-13</v>
      </c>
      <c r="BB243" s="319">
        <f t="shared" si="185"/>
        <v>0</v>
      </c>
      <c r="BC243" s="319">
        <f t="shared" si="185"/>
        <v>3.4017233474514796E-12</v>
      </c>
      <c r="BD243" s="319">
        <f t="shared" si="185"/>
        <v>3.637978807091713E-12</v>
      </c>
      <c r="BE243" s="319">
        <f t="shared" si="185"/>
        <v>0</v>
      </c>
      <c r="BF243" s="319">
        <f t="shared" si="185"/>
        <v>-4.4977355173614342E-12</v>
      </c>
      <c r="BG243" s="319">
        <f t="shared" si="185"/>
        <v>3.637978807091713E-12</v>
      </c>
      <c r="BH243" s="319">
        <f t="shared" si="185"/>
        <v>-9.0949470177292824E-13</v>
      </c>
      <c r="BI243" s="319">
        <f t="shared" si="185"/>
        <v>-1.8189894035458565E-12</v>
      </c>
      <c r="BJ243" s="319">
        <f t="shared" si="185"/>
        <v>8.1854523159563541E-12</v>
      </c>
      <c r="BK243" s="319">
        <f t="shared" si="185"/>
        <v>2.3558932582545822E-12</v>
      </c>
      <c r="BL243" s="319">
        <f t="shared" si="185"/>
        <v>-3.2386537895945366E-11</v>
      </c>
      <c r="BM243" s="319">
        <f t="shared" si="185"/>
        <v>5.4569682106375694E-12</v>
      </c>
      <c r="BN243" s="319">
        <f t="shared" si="185"/>
        <v>0</v>
      </c>
      <c r="BO243" s="319">
        <f t="shared" si="185"/>
        <v>1.8189894035458565E-12</v>
      </c>
      <c r="BP243" s="319">
        <f t="shared" ref="BP243:CU243" si="186">+BP242-BP9-BP62-BP108-BP111</f>
        <v>0</v>
      </c>
      <c r="BQ243" s="319">
        <f t="shared" si="186"/>
        <v>4.5130565951012613E-13</v>
      </c>
      <c r="BR243" s="319">
        <f t="shared" si="186"/>
        <v>-1.8189894035458565E-12</v>
      </c>
      <c r="BS243" s="319">
        <f t="shared" si="186"/>
        <v>-5.4569682106375694E-12</v>
      </c>
      <c r="BT243" s="319">
        <f t="shared" si="186"/>
        <v>1.8189894035458565E-12</v>
      </c>
      <c r="BU243" s="319">
        <f t="shared" si="186"/>
        <v>-5.4569682106375694E-12</v>
      </c>
      <c r="BV243" s="319">
        <f t="shared" si="186"/>
        <v>-4.5474735088646412E-12</v>
      </c>
      <c r="BW243" s="319">
        <f t="shared" si="186"/>
        <v>-1.8189894035458565E-12</v>
      </c>
      <c r="BX243" s="319">
        <f t="shared" si="186"/>
        <v>-9.0949470177292824E-12</v>
      </c>
      <c r="BY243" s="319">
        <f t="shared" si="186"/>
        <v>-3.774747181495286E-11</v>
      </c>
      <c r="BZ243" s="319">
        <f t="shared" si="186"/>
        <v>-2.7284841053187847E-12</v>
      </c>
      <c r="CA243" s="319">
        <f t="shared" si="186"/>
        <v>0</v>
      </c>
      <c r="CB243" s="319">
        <f t="shared" si="186"/>
        <v>-1.4551915228366852E-11</v>
      </c>
      <c r="CC243" s="319">
        <f t="shared" si="186"/>
        <v>-3.637978807091713E-12</v>
      </c>
      <c r="CD243" s="319">
        <f t="shared" si="186"/>
        <v>8.1854523159563541E-12</v>
      </c>
      <c r="CE243" s="319">
        <f t="shared" si="186"/>
        <v>4.5474735088646412E-12</v>
      </c>
      <c r="CF243" s="319">
        <f t="shared" si="186"/>
        <v>-4.0927261579781771E-12</v>
      </c>
      <c r="CG243" s="319">
        <f t="shared" si="186"/>
        <v>9.0949470177292824E-13</v>
      </c>
      <c r="CH243" s="319">
        <f t="shared" si="186"/>
        <v>6.3664629124104977E-12</v>
      </c>
      <c r="CI243" s="319">
        <f t="shared" si="186"/>
        <v>1.0004441719502211E-11</v>
      </c>
      <c r="CJ243" s="319">
        <f t="shared" si="186"/>
        <v>9.0949470177292824E-12</v>
      </c>
      <c r="CK243" s="319">
        <f t="shared" si="186"/>
        <v>0</v>
      </c>
      <c r="CL243" s="319">
        <f t="shared" si="186"/>
        <v>3.637978807091713E-11</v>
      </c>
      <c r="CM243" s="319">
        <f t="shared" si="186"/>
        <v>2.5465740627339528E-12</v>
      </c>
      <c r="CN243" s="319">
        <f t="shared" si="186"/>
        <v>-9.0949470177292824E-13</v>
      </c>
      <c r="CO243" s="319">
        <f t="shared" si="186"/>
        <v>8.1854523159563541E-12</v>
      </c>
      <c r="CP243" s="319">
        <f t="shared" si="186"/>
        <v>-3.637978807091713E-12</v>
      </c>
      <c r="CQ243" s="319">
        <f t="shared" si="186"/>
        <v>-1.1823431123048067E-11</v>
      </c>
      <c r="CR243" s="319">
        <f t="shared" si="186"/>
        <v>3.5098590700499699E-12</v>
      </c>
      <c r="CS243" s="319">
        <f t="shared" si="186"/>
        <v>6.3664629124104977E-12</v>
      </c>
      <c r="CT243" s="319">
        <f t="shared" si="186"/>
        <v>2.3646862246096134E-11</v>
      </c>
      <c r="CU243" s="319">
        <f t="shared" si="186"/>
        <v>4.183681179270593E-12</v>
      </c>
      <c r="CV243" s="319">
        <f t="shared" ref="CV243:DY243" si="187">+CV242-CV9-CV62-CV108-CV111</f>
        <v>2.4556356947869062E-11</v>
      </c>
      <c r="CW243" s="319">
        <f t="shared" si="187"/>
        <v>-8.5172979780168134E-12</v>
      </c>
      <c r="CX243" s="319">
        <f t="shared" si="187"/>
        <v>-1.282890460529984E-11</v>
      </c>
      <c r="CY243" s="319">
        <f t="shared" si="187"/>
        <v>2.3445778651876026E-10</v>
      </c>
      <c r="CZ243" s="319">
        <f t="shared" si="187"/>
        <v>9.0949470177292824E-12</v>
      </c>
      <c r="DA243" s="319">
        <f t="shared" si="187"/>
        <v>9.0949470177292824E-13</v>
      </c>
      <c r="DB243" s="319">
        <f t="shared" si="187"/>
        <v>-5.4569682106375694E-12</v>
      </c>
      <c r="DC243" s="319">
        <f t="shared" si="187"/>
        <v>-3.637978807091713E-12</v>
      </c>
      <c r="DD243" s="319">
        <f t="shared" si="187"/>
        <v>5.0004445029117051E-12</v>
      </c>
      <c r="DE243" s="319">
        <f t="shared" si="187"/>
        <v>9.0949470177292824E-12</v>
      </c>
      <c r="DF243" s="319">
        <f t="shared" si="187"/>
        <v>1.0004441719502211E-11</v>
      </c>
      <c r="DG243" s="319">
        <f t="shared" si="187"/>
        <v>-4.5474735088646412E-12</v>
      </c>
      <c r="DH243" s="319">
        <f t="shared" si="187"/>
        <v>1.6242267947275124E-12</v>
      </c>
      <c r="DI243" s="319">
        <f t="shared" si="187"/>
        <v>1.7280399333685637E-11</v>
      </c>
      <c r="DJ243" s="319">
        <f t="shared" si="187"/>
        <v>-3.637978807091713E-12</v>
      </c>
      <c r="DK243" s="319">
        <f t="shared" si="187"/>
        <v>5.4569682106375694E-12</v>
      </c>
      <c r="DL243" s="319">
        <f t="shared" si="187"/>
        <v>-7.1592065609138444E-11</v>
      </c>
      <c r="DM243" s="319">
        <f t="shared" si="187"/>
        <v>1.0913936421275139E-11</v>
      </c>
      <c r="DN243" s="319">
        <f t="shared" si="187"/>
        <v>5.1312287752125485E-12</v>
      </c>
      <c r="DO243" s="319">
        <f t="shared" si="187"/>
        <v>-1.378258618345285E-11</v>
      </c>
      <c r="DP243" s="319">
        <f t="shared" si="187"/>
        <v>-9.0580876133117272E-12</v>
      </c>
      <c r="DQ243" s="319">
        <f t="shared" si="187"/>
        <v>-2.9569680037866419E-12</v>
      </c>
      <c r="DR243" s="319">
        <f t="shared" si="187"/>
        <v>5.7798210661985649E-12</v>
      </c>
      <c r="DS243" s="319">
        <f t="shared" si="187"/>
        <v>-1.546140993013978E-11</v>
      </c>
      <c r="DT243" s="319">
        <f t="shared" si="187"/>
        <v>9.0949470177292824E-13</v>
      </c>
      <c r="DU243" s="319">
        <f t="shared" si="187"/>
        <v>4.3983081066123475E-12</v>
      </c>
      <c r="DV243" s="319">
        <f t="shared" si="187"/>
        <v>0</v>
      </c>
      <c r="DW243" s="319">
        <f t="shared" si="187"/>
        <v>-6.1288751851407142E-12</v>
      </c>
      <c r="DX243" s="319">
        <f t="shared" si="187"/>
        <v>-1.9212187396533409E-11</v>
      </c>
      <c r="DY243" s="319">
        <f t="shared" si="187"/>
        <v>-6.5151772865590374E-12</v>
      </c>
      <c r="DZ243" s="319">
        <f t="shared" ref="DZ243:EA243" si="188">+DZ242-DZ9-DZ62-DZ108-DZ111</f>
        <v>2.6507754324889277E-12</v>
      </c>
      <c r="EA243" s="319">
        <f t="shared" si="188"/>
        <v>0</v>
      </c>
    </row>
    <row r="244" spans="2:131" ht="20.100000000000001" customHeight="1" x14ac:dyDescent="0.25">
      <c r="B244" s="316"/>
      <c r="C244" s="314"/>
      <c r="D244" s="315"/>
      <c r="E244" s="315"/>
      <c r="F244" s="315"/>
      <c r="G244" s="315"/>
      <c r="H244" s="315"/>
      <c r="I244" s="315"/>
      <c r="J244" s="315"/>
      <c r="K244" s="315"/>
      <c r="L244" s="315"/>
      <c r="M244" s="315"/>
      <c r="N244" s="315"/>
      <c r="O244" s="315"/>
      <c r="P244" s="315"/>
      <c r="Q244" s="315"/>
      <c r="R244" s="315"/>
      <c r="S244" s="315"/>
      <c r="T244" s="315"/>
      <c r="U244" s="315"/>
      <c r="V244" s="315"/>
      <c r="W244" s="315"/>
      <c r="X244" s="315"/>
      <c r="Y244" s="315"/>
      <c r="Z244" s="315"/>
      <c r="AA244" s="315"/>
      <c r="AB244" s="315"/>
      <c r="AC244" s="315"/>
      <c r="AD244" s="315"/>
      <c r="AE244" s="315"/>
      <c r="AF244" s="315"/>
      <c r="AG244" s="315"/>
      <c r="AH244" s="315"/>
      <c r="AI244" s="315"/>
      <c r="AJ244" s="315"/>
      <c r="AK244" s="315"/>
      <c r="AL244" s="315"/>
      <c r="AM244" s="315"/>
      <c r="AN244" s="315"/>
      <c r="AO244" s="315"/>
      <c r="AP244" s="315"/>
      <c r="AQ244" s="315"/>
      <c r="AR244" s="315"/>
      <c r="AS244" s="315"/>
      <c r="AT244" s="315"/>
      <c r="AU244" s="315"/>
      <c r="AV244" s="315"/>
      <c r="AW244" s="315"/>
      <c r="AX244" s="315"/>
      <c r="AY244" s="315"/>
      <c r="AZ244" s="315"/>
      <c r="BA244" s="315"/>
      <c r="BB244" s="315"/>
      <c r="BC244" s="315"/>
      <c r="BD244" s="315"/>
      <c r="BE244" s="315"/>
      <c r="BF244" s="315"/>
      <c r="BG244" s="315"/>
      <c r="BH244" s="315"/>
      <c r="BI244" s="315"/>
      <c r="BJ244" s="315"/>
      <c r="BK244" s="315"/>
      <c r="BL244" s="315"/>
      <c r="BM244" s="315"/>
      <c r="BN244" s="315"/>
      <c r="BO244" s="315"/>
      <c r="BP244" s="315"/>
      <c r="BQ244" s="315"/>
      <c r="BR244" s="315"/>
      <c r="BS244" s="315"/>
      <c r="BT244" s="315"/>
      <c r="BU244" s="315"/>
      <c r="BV244" s="315"/>
      <c r="BW244" s="315"/>
      <c r="BX244" s="315"/>
      <c r="BY244" s="315"/>
      <c r="BZ244" s="315"/>
      <c r="CA244" s="315"/>
      <c r="CB244" s="315"/>
      <c r="CC244" s="315"/>
      <c r="CD244" s="315"/>
      <c r="CE244" s="315"/>
      <c r="CF244" s="315"/>
      <c r="CG244" s="315"/>
      <c r="CH244" s="315"/>
      <c r="CI244" s="315"/>
      <c r="CJ244" s="315"/>
      <c r="CK244" s="315"/>
      <c r="CL244" s="315"/>
      <c r="CM244" s="315"/>
      <c r="CN244" s="315"/>
      <c r="CO244" s="315"/>
      <c r="CP244" s="315"/>
      <c r="CQ244" s="315"/>
      <c r="CR244" s="315"/>
      <c r="CS244" s="315"/>
      <c r="CT244" s="315"/>
      <c r="CU244" s="315"/>
      <c r="CV244" s="315"/>
      <c r="CW244" s="315"/>
      <c r="CX244" s="315"/>
      <c r="CY244" s="315"/>
      <c r="CZ244" s="315"/>
      <c r="DA244" s="315"/>
      <c r="DB244" s="315"/>
      <c r="DC244" s="315"/>
      <c r="DD244" s="315"/>
      <c r="DE244" s="315"/>
      <c r="DF244" s="315"/>
      <c r="DG244" s="315"/>
      <c r="DH244" s="315"/>
      <c r="DI244" s="315"/>
      <c r="DJ244" s="315"/>
      <c r="DK244" s="315"/>
      <c r="DL244" s="315"/>
      <c r="DM244" s="315"/>
      <c r="DN244" s="315"/>
      <c r="DO244" s="315"/>
      <c r="DP244" s="315"/>
      <c r="DQ244" s="315"/>
      <c r="DR244" s="315"/>
      <c r="DS244" s="315"/>
      <c r="DT244" s="315"/>
      <c r="DU244" s="315"/>
      <c r="DV244" s="315"/>
      <c r="DW244" s="315"/>
      <c r="DX244" s="315"/>
      <c r="DY244" s="315"/>
      <c r="DZ244" s="315"/>
      <c r="EA244" s="315"/>
    </row>
    <row r="245" spans="2:131" ht="20.100000000000001" customHeight="1" x14ac:dyDescent="0.25">
      <c r="B245" s="310" t="s">
        <v>256</v>
      </c>
      <c r="C245" s="311"/>
      <c r="D245" s="320">
        <f t="shared" ref="D245:AI245" si="189">SUM(D246:D257)</f>
        <v>3568</v>
      </c>
      <c r="E245" s="320">
        <f t="shared" si="189"/>
        <v>2908</v>
      </c>
      <c r="F245" s="320">
        <f t="shared" si="189"/>
        <v>3348</v>
      </c>
      <c r="G245" s="320">
        <f t="shared" si="189"/>
        <v>3186</v>
      </c>
      <c r="H245" s="320">
        <f t="shared" si="189"/>
        <v>3162</v>
      </c>
      <c r="I245" s="320">
        <f t="shared" si="189"/>
        <v>3217</v>
      </c>
      <c r="J245" s="320">
        <f t="shared" si="189"/>
        <v>3345</v>
      </c>
      <c r="K245" s="320">
        <f t="shared" si="189"/>
        <v>2961</v>
      </c>
      <c r="L245" s="320">
        <f t="shared" si="189"/>
        <v>3331</v>
      </c>
      <c r="M245" s="320">
        <f t="shared" si="189"/>
        <v>3399</v>
      </c>
      <c r="N245" s="320">
        <f t="shared" si="189"/>
        <v>3230</v>
      </c>
      <c r="O245" s="320">
        <f t="shared" si="189"/>
        <v>3624</v>
      </c>
      <c r="P245" s="320">
        <f t="shared" si="189"/>
        <v>2995</v>
      </c>
      <c r="Q245" s="320">
        <f t="shared" si="189"/>
        <v>2805</v>
      </c>
      <c r="R245" s="320">
        <f t="shared" si="189"/>
        <v>3580</v>
      </c>
      <c r="S245" s="320">
        <f t="shared" si="189"/>
        <v>3409</v>
      </c>
      <c r="T245" s="320">
        <f t="shared" si="189"/>
        <v>3459</v>
      </c>
      <c r="U245" s="320">
        <f t="shared" si="189"/>
        <v>3389</v>
      </c>
      <c r="V245" s="320">
        <f t="shared" si="189"/>
        <v>3377</v>
      </c>
      <c r="W245" s="320">
        <f t="shared" si="189"/>
        <v>3576</v>
      </c>
      <c r="X245" s="320">
        <f t="shared" si="189"/>
        <v>3637</v>
      </c>
      <c r="Y245" s="320">
        <f t="shared" si="189"/>
        <v>3565</v>
      </c>
      <c r="Z245" s="320">
        <f t="shared" si="189"/>
        <v>3467</v>
      </c>
      <c r="AA245" s="320">
        <f t="shared" si="189"/>
        <v>3793</v>
      </c>
      <c r="AB245" s="320">
        <f t="shared" si="189"/>
        <v>3471</v>
      </c>
      <c r="AC245" s="320">
        <f t="shared" si="189"/>
        <v>3237</v>
      </c>
      <c r="AD245" s="320">
        <f t="shared" si="189"/>
        <v>3551</v>
      </c>
      <c r="AE245" s="320">
        <f t="shared" si="189"/>
        <v>3335</v>
      </c>
      <c r="AF245" s="320">
        <f t="shared" si="189"/>
        <v>3630</v>
      </c>
      <c r="AG245" s="320">
        <f t="shared" si="189"/>
        <v>3479</v>
      </c>
      <c r="AH245" s="320">
        <f t="shared" si="189"/>
        <v>3066</v>
      </c>
      <c r="AI245" s="320">
        <f t="shared" si="189"/>
        <v>3344</v>
      </c>
      <c r="AJ245" s="320">
        <f t="shared" ref="AJ245:BO245" si="190">SUM(AJ246:AJ257)</f>
        <v>3208</v>
      </c>
      <c r="AK245" s="320">
        <f t="shared" si="190"/>
        <v>3093</v>
      </c>
      <c r="AL245" s="320">
        <f t="shared" si="190"/>
        <v>3185</v>
      </c>
      <c r="AM245" s="320">
        <f t="shared" si="190"/>
        <v>3414</v>
      </c>
      <c r="AN245" s="320">
        <f t="shared" si="190"/>
        <v>3047</v>
      </c>
      <c r="AO245" s="320">
        <f t="shared" si="190"/>
        <v>2946</v>
      </c>
      <c r="AP245" s="320">
        <f t="shared" si="190"/>
        <v>3455</v>
      </c>
      <c r="AQ245" s="320">
        <f t="shared" si="190"/>
        <v>2991</v>
      </c>
      <c r="AR245" s="320">
        <f t="shared" si="190"/>
        <v>3694</v>
      </c>
      <c r="AS245" s="320">
        <f t="shared" si="190"/>
        <v>3170</v>
      </c>
      <c r="AT245" s="320">
        <f t="shared" si="190"/>
        <v>3665</v>
      </c>
      <c r="AU245" s="320">
        <f t="shared" si="190"/>
        <v>3648</v>
      </c>
      <c r="AV245" s="320">
        <f t="shared" si="190"/>
        <v>3353</v>
      </c>
      <c r="AW245" s="320">
        <f t="shared" si="190"/>
        <v>3972</v>
      </c>
      <c r="AX245" s="320">
        <f t="shared" si="190"/>
        <v>3493</v>
      </c>
      <c r="AY245" s="320">
        <f t="shared" si="190"/>
        <v>3500</v>
      </c>
      <c r="AZ245" s="320">
        <f t="shared" si="190"/>
        <v>3421</v>
      </c>
      <c r="BA245" s="320">
        <f t="shared" si="190"/>
        <v>3115</v>
      </c>
      <c r="BB245" s="320">
        <f t="shared" si="190"/>
        <v>3510</v>
      </c>
      <c r="BC245" s="320">
        <f t="shared" si="190"/>
        <v>3927</v>
      </c>
      <c r="BD245" s="320">
        <f t="shared" si="190"/>
        <v>4158</v>
      </c>
      <c r="BE245" s="320">
        <f t="shared" si="190"/>
        <v>3851</v>
      </c>
      <c r="BF245" s="320">
        <f t="shared" si="190"/>
        <v>4626</v>
      </c>
      <c r="BG245" s="320">
        <f t="shared" si="190"/>
        <v>4104</v>
      </c>
      <c r="BH245" s="320">
        <f t="shared" si="190"/>
        <v>4102</v>
      </c>
      <c r="BI245" s="320">
        <f t="shared" si="190"/>
        <v>4539</v>
      </c>
      <c r="BJ245" s="320">
        <f t="shared" si="190"/>
        <v>4428</v>
      </c>
      <c r="BK245" s="320">
        <f t="shared" si="190"/>
        <v>4926</v>
      </c>
      <c r="BL245" s="320">
        <f t="shared" si="190"/>
        <v>48707</v>
      </c>
      <c r="BM245" s="320">
        <f t="shared" si="190"/>
        <v>4534</v>
      </c>
      <c r="BN245" s="320">
        <f t="shared" si="190"/>
        <v>4297</v>
      </c>
      <c r="BO245" s="320">
        <f t="shared" si="190"/>
        <v>4382</v>
      </c>
      <c r="BP245" s="320">
        <f t="shared" ref="BP245:CU245" si="191">SUM(BP246:BP257)</f>
        <v>4614</v>
      </c>
      <c r="BQ245" s="320">
        <f t="shared" si="191"/>
        <v>4772</v>
      </c>
      <c r="BR245" s="320">
        <f t="shared" si="191"/>
        <v>4427</v>
      </c>
      <c r="BS245" s="320">
        <f t="shared" si="191"/>
        <v>5008</v>
      </c>
      <c r="BT245" s="320">
        <f t="shared" si="191"/>
        <v>4554</v>
      </c>
      <c r="BU245" s="320">
        <f t="shared" si="191"/>
        <v>4822</v>
      </c>
      <c r="BV245" s="320">
        <f t="shared" si="191"/>
        <v>5310</v>
      </c>
      <c r="BW245" s="320">
        <f t="shared" si="191"/>
        <v>4466</v>
      </c>
      <c r="BX245" s="320">
        <f t="shared" si="191"/>
        <v>6121</v>
      </c>
      <c r="BY245" s="320">
        <f t="shared" si="191"/>
        <v>57307</v>
      </c>
      <c r="BZ245" s="320">
        <f t="shared" si="191"/>
        <v>5217</v>
      </c>
      <c r="CA245" s="320">
        <f t="shared" si="191"/>
        <v>4673</v>
      </c>
      <c r="CB245" s="320">
        <f t="shared" si="191"/>
        <v>5646</v>
      </c>
      <c r="CC245" s="320">
        <f t="shared" si="191"/>
        <v>5736</v>
      </c>
      <c r="CD245" s="320">
        <f t="shared" si="191"/>
        <v>5390</v>
      </c>
      <c r="CE245" s="320">
        <f t="shared" si="191"/>
        <v>5855</v>
      </c>
      <c r="CF245" s="320">
        <f t="shared" si="191"/>
        <v>6429</v>
      </c>
      <c r="CG245" s="320">
        <f t="shared" si="191"/>
        <v>5992</v>
      </c>
      <c r="CH245" s="320">
        <f t="shared" si="191"/>
        <v>6210</v>
      </c>
      <c r="CI245" s="320">
        <f t="shared" si="191"/>
        <v>6794</v>
      </c>
      <c r="CJ245" s="320">
        <f t="shared" si="191"/>
        <v>6288</v>
      </c>
      <c r="CK245" s="320">
        <f t="shared" si="191"/>
        <v>7260</v>
      </c>
      <c r="CL245" s="320">
        <f t="shared" si="191"/>
        <v>71490</v>
      </c>
      <c r="CM245" s="320">
        <f t="shared" si="191"/>
        <v>6179</v>
      </c>
      <c r="CN245" s="320">
        <f t="shared" si="191"/>
        <v>6047</v>
      </c>
      <c r="CO245" s="320">
        <f t="shared" si="191"/>
        <v>7427</v>
      </c>
      <c r="CP245" s="320">
        <f t="shared" si="191"/>
        <v>7294</v>
      </c>
      <c r="CQ245" s="320">
        <f t="shared" si="191"/>
        <v>7099</v>
      </c>
      <c r="CR245" s="320">
        <f t="shared" si="191"/>
        <v>7800</v>
      </c>
      <c r="CS245" s="320">
        <f t="shared" si="191"/>
        <v>7436</v>
      </c>
      <c r="CT245" s="320">
        <f t="shared" si="191"/>
        <v>8459</v>
      </c>
      <c r="CU245" s="320">
        <f t="shared" si="191"/>
        <v>8384</v>
      </c>
      <c r="CV245" s="320">
        <f t="shared" ref="CV245:DY245" si="192">SUM(CV246:CV257)</f>
        <v>8267</v>
      </c>
      <c r="CW245" s="320">
        <f t="shared" si="192"/>
        <v>8551</v>
      </c>
      <c r="CX245" s="320">
        <f t="shared" si="192"/>
        <v>10089</v>
      </c>
      <c r="CY245" s="320">
        <f t="shared" si="192"/>
        <v>93032</v>
      </c>
      <c r="CZ245" s="320">
        <f t="shared" si="192"/>
        <v>9163</v>
      </c>
      <c r="DA245" s="320">
        <f t="shared" si="192"/>
        <v>8189</v>
      </c>
      <c r="DB245" s="320">
        <f t="shared" si="192"/>
        <v>10637</v>
      </c>
      <c r="DC245" s="320">
        <f t="shared" si="192"/>
        <v>8447</v>
      </c>
      <c r="DD245" s="320">
        <f t="shared" si="192"/>
        <v>10153</v>
      </c>
      <c r="DE245" s="320">
        <f t="shared" si="192"/>
        <v>9400</v>
      </c>
      <c r="DF245" s="320">
        <f t="shared" si="192"/>
        <v>8795</v>
      </c>
      <c r="DG245" s="320">
        <f t="shared" si="192"/>
        <v>9281</v>
      </c>
      <c r="DH245" s="320">
        <f t="shared" si="192"/>
        <v>8516</v>
      </c>
      <c r="DI245" s="320">
        <f t="shared" si="192"/>
        <v>9189</v>
      </c>
      <c r="DJ245" s="320">
        <f t="shared" si="192"/>
        <v>8871</v>
      </c>
      <c r="DK245" s="320">
        <f t="shared" si="192"/>
        <v>8828</v>
      </c>
      <c r="DL245" s="320">
        <f t="shared" si="192"/>
        <v>109469</v>
      </c>
      <c r="DM245" s="320">
        <f t="shared" si="192"/>
        <v>8720</v>
      </c>
      <c r="DN245" s="320">
        <f t="shared" si="192"/>
        <v>7486</v>
      </c>
      <c r="DO245" s="320">
        <f t="shared" si="192"/>
        <v>8789</v>
      </c>
      <c r="DP245" s="320">
        <f t="shared" si="192"/>
        <v>9032</v>
      </c>
      <c r="DQ245" s="320">
        <f t="shared" si="192"/>
        <v>8985</v>
      </c>
      <c r="DR245" s="320">
        <f t="shared" si="192"/>
        <v>9056</v>
      </c>
      <c r="DS245" s="320">
        <f t="shared" si="192"/>
        <v>9214</v>
      </c>
      <c r="DT245" s="320">
        <f t="shared" si="192"/>
        <v>9916</v>
      </c>
      <c r="DU245" s="320">
        <f t="shared" si="192"/>
        <v>8877</v>
      </c>
      <c r="DV245" s="320">
        <f t="shared" si="192"/>
        <v>10012</v>
      </c>
      <c r="DW245" s="320">
        <f t="shared" si="192"/>
        <v>9424</v>
      </c>
      <c r="DX245" s="320">
        <f t="shared" si="192"/>
        <v>9631</v>
      </c>
      <c r="DY245" s="320">
        <f t="shared" si="192"/>
        <v>9418</v>
      </c>
      <c r="DZ245" s="320">
        <f t="shared" ref="DZ245:EA245" si="193">SUM(DZ246:DZ257)</f>
        <v>8540</v>
      </c>
      <c r="EA245" s="320">
        <f t="shared" si="193"/>
        <v>0</v>
      </c>
    </row>
    <row r="246" spans="2:131" ht="20.100000000000001" customHeight="1" x14ac:dyDescent="0.25">
      <c r="B246" s="179" t="s">
        <v>93</v>
      </c>
      <c r="D246" s="321">
        <f t="shared" ref="D246:BO246" si="194">+D131+D164+D165</f>
        <v>0</v>
      </c>
      <c r="E246" s="321">
        <f t="shared" si="194"/>
        <v>0</v>
      </c>
      <c r="F246" s="321">
        <f t="shared" si="194"/>
        <v>0</v>
      </c>
      <c r="G246" s="321">
        <f t="shared" si="194"/>
        <v>0</v>
      </c>
      <c r="H246" s="321">
        <f t="shared" si="194"/>
        <v>0</v>
      </c>
      <c r="I246" s="321">
        <f t="shared" si="194"/>
        <v>0</v>
      </c>
      <c r="J246" s="321">
        <f t="shared" si="194"/>
        <v>0</v>
      </c>
      <c r="K246" s="321">
        <f t="shared" si="194"/>
        <v>0</v>
      </c>
      <c r="L246" s="321">
        <f t="shared" si="194"/>
        <v>0</v>
      </c>
      <c r="M246" s="321">
        <f t="shared" si="194"/>
        <v>0</v>
      </c>
      <c r="N246" s="321">
        <f t="shared" si="194"/>
        <v>0</v>
      </c>
      <c r="O246" s="321">
        <f t="shared" si="194"/>
        <v>0</v>
      </c>
      <c r="P246" s="321">
        <f t="shared" si="194"/>
        <v>0</v>
      </c>
      <c r="Q246" s="321">
        <f t="shared" si="194"/>
        <v>0</v>
      </c>
      <c r="R246" s="321">
        <f t="shared" si="194"/>
        <v>0</v>
      </c>
      <c r="S246" s="321">
        <f t="shared" si="194"/>
        <v>0</v>
      </c>
      <c r="T246" s="321">
        <f t="shared" si="194"/>
        <v>0</v>
      </c>
      <c r="U246" s="321">
        <f t="shared" si="194"/>
        <v>0</v>
      </c>
      <c r="V246" s="321">
        <f t="shared" si="194"/>
        <v>0</v>
      </c>
      <c r="W246" s="321">
        <f t="shared" si="194"/>
        <v>0</v>
      </c>
      <c r="X246" s="321">
        <f t="shared" si="194"/>
        <v>0</v>
      </c>
      <c r="Y246" s="321">
        <f t="shared" si="194"/>
        <v>0</v>
      </c>
      <c r="Z246" s="321">
        <f t="shared" si="194"/>
        <v>0</v>
      </c>
      <c r="AA246" s="321">
        <f t="shared" si="194"/>
        <v>0</v>
      </c>
      <c r="AB246" s="321">
        <f t="shared" si="194"/>
        <v>0</v>
      </c>
      <c r="AC246" s="321">
        <f t="shared" si="194"/>
        <v>0</v>
      </c>
      <c r="AD246" s="321">
        <f t="shared" si="194"/>
        <v>0</v>
      </c>
      <c r="AE246" s="321">
        <f t="shared" si="194"/>
        <v>0</v>
      </c>
      <c r="AF246" s="321">
        <f t="shared" si="194"/>
        <v>0</v>
      </c>
      <c r="AG246" s="321">
        <f t="shared" si="194"/>
        <v>0</v>
      </c>
      <c r="AH246" s="321">
        <f t="shared" si="194"/>
        <v>0</v>
      </c>
      <c r="AI246" s="321">
        <f t="shared" si="194"/>
        <v>0</v>
      </c>
      <c r="AJ246" s="321">
        <f t="shared" si="194"/>
        <v>0</v>
      </c>
      <c r="AK246" s="321">
        <f t="shared" si="194"/>
        <v>0</v>
      </c>
      <c r="AL246" s="321">
        <f t="shared" si="194"/>
        <v>0</v>
      </c>
      <c r="AM246" s="321">
        <f t="shared" si="194"/>
        <v>0</v>
      </c>
      <c r="AN246" s="321">
        <f t="shared" si="194"/>
        <v>0</v>
      </c>
      <c r="AO246" s="321">
        <f t="shared" si="194"/>
        <v>0</v>
      </c>
      <c r="AP246" s="321">
        <f t="shared" si="194"/>
        <v>0</v>
      </c>
      <c r="AQ246" s="321">
        <f t="shared" si="194"/>
        <v>0</v>
      </c>
      <c r="AR246" s="321">
        <f t="shared" si="194"/>
        <v>0</v>
      </c>
      <c r="AS246" s="321">
        <f t="shared" si="194"/>
        <v>0</v>
      </c>
      <c r="AT246" s="321">
        <f t="shared" si="194"/>
        <v>0</v>
      </c>
      <c r="AU246" s="321">
        <f t="shared" si="194"/>
        <v>21</v>
      </c>
      <c r="AV246" s="321">
        <f t="shared" si="194"/>
        <v>20</v>
      </c>
      <c r="AW246" s="321">
        <f t="shared" si="194"/>
        <v>23</v>
      </c>
      <c r="AX246" s="321">
        <f t="shared" si="194"/>
        <v>20</v>
      </c>
      <c r="AY246" s="321">
        <f t="shared" si="194"/>
        <v>21</v>
      </c>
      <c r="AZ246" s="321">
        <f t="shared" si="194"/>
        <v>21</v>
      </c>
      <c r="BA246" s="321">
        <f t="shared" si="194"/>
        <v>18</v>
      </c>
      <c r="BB246" s="321">
        <f t="shared" si="194"/>
        <v>22</v>
      </c>
      <c r="BC246" s="321">
        <f t="shared" si="194"/>
        <v>22</v>
      </c>
      <c r="BD246" s="321">
        <f t="shared" si="194"/>
        <v>22</v>
      </c>
      <c r="BE246" s="321">
        <f t="shared" si="194"/>
        <v>19</v>
      </c>
      <c r="BF246" s="321">
        <f t="shared" si="194"/>
        <v>23</v>
      </c>
      <c r="BG246" s="321">
        <f t="shared" si="194"/>
        <v>21</v>
      </c>
      <c r="BH246" s="321">
        <f t="shared" si="194"/>
        <v>24</v>
      </c>
      <c r="BI246" s="321">
        <f t="shared" si="194"/>
        <v>21</v>
      </c>
      <c r="BJ246" s="321">
        <f t="shared" si="194"/>
        <v>20</v>
      </c>
      <c r="BK246" s="321">
        <f t="shared" si="194"/>
        <v>19</v>
      </c>
      <c r="BL246" s="321">
        <f t="shared" si="194"/>
        <v>252</v>
      </c>
      <c r="BM246" s="321">
        <f t="shared" si="194"/>
        <v>22</v>
      </c>
      <c r="BN246" s="321">
        <f t="shared" si="194"/>
        <v>19</v>
      </c>
      <c r="BO246" s="321">
        <f t="shared" si="194"/>
        <v>20</v>
      </c>
      <c r="BP246" s="321">
        <f t="shared" ref="BP246:DX246" si="195">+BP131+BP164+BP165</f>
        <v>19</v>
      </c>
      <c r="BQ246" s="321">
        <f t="shared" si="195"/>
        <v>13</v>
      </c>
      <c r="BR246" s="321">
        <f t="shared" si="195"/>
        <v>8</v>
      </c>
      <c r="BS246" s="321">
        <f t="shared" si="195"/>
        <v>16</v>
      </c>
      <c r="BT246" s="321">
        <f t="shared" si="195"/>
        <v>13</v>
      </c>
      <c r="BU246" s="321">
        <f t="shared" si="195"/>
        <v>12</v>
      </c>
      <c r="BV246" s="321">
        <f t="shared" si="195"/>
        <v>12</v>
      </c>
      <c r="BW246" s="321">
        <f t="shared" si="195"/>
        <v>8</v>
      </c>
      <c r="BX246" s="321">
        <f t="shared" si="195"/>
        <v>16</v>
      </c>
      <c r="BY246" s="321">
        <f t="shared" si="195"/>
        <v>178</v>
      </c>
      <c r="BZ246" s="321">
        <f t="shared" si="195"/>
        <v>24</v>
      </c>
      <c r="CA246" s="321">
        <f t="shared" si="195"/>
        <v>23</v>
      </c>
      <c r="CB246" s="321">
        <f t="shared" si="195"/>
        <v>49</v>
      </c>
      <c r="CC246" s="321">
        <f t="shared" si="195"/>
        <v>146</v>
      </c>
      <c r="CD246" s="321">
        <f t="shared" si="195"/>
        <v>41</v>
      </c>
      <c r="CE246" s="321">
        <f t="shared" si="195"/>
        <v>59</v>
      </c>
      <c r="CF246" s="321">
        <f t="shared" si="195"/>
        <v>72</v>
      </c>
      <c r="CG246" s="321">
        <f t="shared" si="195"/>
        <v>63</v>
      </c>
      <c r="CH246" s="321">
        <f t="shared" si="195"/>
        <v>66</v>
      </c>
      <c r="CI246" s="321">
        <f t="shared" si="195"/>
        <v>81</v>
      </c>
      <c r="CJ246" s="321">
        <f t="shared" si="195"/>
        <v>57</v>
      </c>
      <c r="CK246" s="321">
        <f t="shared" si="195"/>
        <v>69</v>
      </c>
      <c r="CL246" s="321">
        <f t="shared" si="195"/>
        <v>750</v>
      </c>
      <c r="CM246" s="321">
        <f t="shared" si="195"/>
        <v>50</v>
      </c>
      <c r="CN246" s="321">
        <f t="shared" si="195"/>
        <v>66</v>
      </c>
      <c r="CO246" s="321">
        <f t="shared" si="195"/>
        <v>70</v>
      </c>
      <c r="CP246" s="321">
        <f t="shared" si="195"/>
        <v>60</v>
      </c>
      <c r="CQ246" s="321">
        <f t="shared" si="195"/>
        <v>68</v>
      </c>
      <c r="CR246" s="321">
        <f t="shared" si="195"/>
        <v>94</v>
      </c>
      <c r="CS246" s="321">
        <f t="shared" si="195"/>
        <v>85</v>
      </c>
      <c r="CT246" s="321">
        <f t="shared" si="195"/>
        <v>99</v>
      </c>
      <c r="CU246" s="321">
        <f t="shared" si="195"/>
        <v>96</v>
      </c>
      <c r="CV246" s="321">
        <f t="shared" si="195"/>
        <v>97</v>
      </c>
      <c r="CW246" s="321">
        <f t="shared" si="195"/>
        <v>94</v>
      </c>
      <c r="CX246" s="321">
        <f t="shared" si="195"/>
        <v>97</v>
      </c>
      <c r="CY246" s="321">
        <f t="shared" si="195"/>
        <v>976</v>
      </c>
      <c r="CZ246" s="321">
        <f t="shared" si="195"/>
        <v>97</v>
      </c>
      <c r="DA246" s="321">
        <f t="shared" si="195"/>
        <v>83</v>
      </c>
      <c r="DB246" s="321">
        <f t="shared" si="195"/>
        <v>109</v>
      </c>
      <c r="DC246" s="321">
        <f t="shared" si="195"/>
        <v>106</v>
      </c>
      <c r="DD246" s="321">
        <f t="shared" si="195"/>
        <v>121</v>
      </c>
      <c r="DE246" s="321">
        <f t="shared" si="195"/>
        <v>284</v>
      </c>
      <c r="DF246" s="321">
        <f t="shared" si="195"/>
        <v>329</v>
      </c>
      <c r="DG246" s="321">
        <f t="shared" si="195"/>
        <v>173</v>
      </c>
      <c r="DH246" s="321">
        <f t="shared" si="195"/>
        <v>210</v>
      </c>
      <c r="DI246" s="321">
        <f t="shared" si="195"/>
        <v>253</v>
      </c>
      <c r="DJ246" s="321">
        <f t="shared" si="195"/>
        <v>280</v>
      </c>
      <c r="DK246" s="321">
        <f t="shared" si="195"/>
        <v>249</v>
      </c>
      <c r="DL246" s="321">
        <f t="shared" si="195"/>
        <v>2294</v>
      </c>
      <c r="DM246" s="321">
        <f t="shared" si="195"/>
        <v>271</v>
      </c>
      <c r="DN246" s="321">
        <f t="shared" si="195"/>
        <v>189</v>
      </c>
      <c r="DO246" s="321">
        <f t="shared" si="195"/>
        <v>212</v>
      </c>
      <c r="DP246" s="321">
        <f t="shared" si="195"/>
        <v>239</v>
      </c>
      <c r="DQ246" s="321">
        <f t="shared" si="195"/>
        <v>203</v>
      </c>
      <c r="DR246" s="321">
        <f t="shared" si="195"/>
        <v>267</v>
      </c>
      <c r="DS246" s="321">
        <f t="shared" si="195"/>
        <v>262</v>
      </c>
      <c r="DT246" s="321">
        <f t="shared" si="195"/>
        <v>282</v>
      </c>
      <c r="DU246" s="321">
        <f t="shared" si="195"/>
        <v>265</v>
      </c>
      <c r="DV246" s="321">
        <f t="shared" si="195"/>
        <v>327</v>
      </c>
      <c r="DW246" s="321">
        <f t="shared" si="195"/>
        <v>339</v>
      </c>
      <c r="DX246" s="321">
        <f t="shared" si="195"/>
        <v>313</v>
      </c>
      <c r="DY246" s="321">
        <f>+DY131+DY164+DY165</f>
        <v>349</v>
      </c>
      <c r="DZ246" s="321">
        <f>+DZ131+DZ164+DZ165</f>
        <v>358</v>
      </c>
      <c r="EA246" s="321">
        <f>+EA131+EA164+EA165</f>
        <v>0</v>
      </c>
    </row>
    <row r="247" spans="2:131" ht="20.100000000000001" customHeight="1" x14ac:dyDescent="0.25">
      <c r="B247" s="179" t="s">
        <v>94</v>
      </c>
      <c r="D247" s="27">
        <f t="shared" ref="D247:BO247" si="196">+D123+D133+D134+D135+D136+D137</f>
        <v>2</v>
      </c>
      <c r="E247" s="27">
        <f t="shared" si="196"/>
        <v>8</v>
      </c>
      <c r="F247" s="27">
        <f t="shared" si="196"/>
        <v>0</v>
      </c>
      <c r="G247" s="27">
        <f t="shared" si="196"/>
        <v>0</v>
      </c>
      <c r="H247" s="27">
        <f t="shared" si="196"/>
        <v>4</v>
      </c>
      <c r="I247" s="27">
        <f t="shared" si="196"/>
        <v>0</v>
      </c>
      <c r="J247" s="27">
        <f t="shared" si="196"/>
        <v>0</v>
      </c>
      <c r="K247" s="27">
        <f t="shared" si="196"/>
        <v>0</v>
      </c>
      <c r="L247" s="27">
        <f t="shared" si="196"/>
        <v>0</v>
      </c>
      <c r="M247" s="27">
        <f t="shared" si="196"/>
        <v>0</v>
      </c>
      <c r="N247" s="27">
        <f t="shared" si="196"/>
        <v>0</v>
      </c>
      <c r="O247" s="27">
        <f t="shared" si="196"/>
        <v>0</v>
      </c>
      <c r="P247" s="27">
        <f t="shared" si="196"/>
        <v>0</v>
      </c>
      <c r="Q247" s="27">
        <f t="shared" si="196"/>
        <v>0</v>
      </c>
      <c r="R247" s="27">
        <f t="shared" si="196"/>
        <v>0</v>
      </c>
      <c r="S247" s="27">
        <f t="shared" si="196"/>
        <v>0</v>
      </c>
      <c r="T247" s="27">
        <f t="shared" si="196"/>
        <v>0</v>
      </c>
      <c r="U247" s="27">
        <f t="shared" si="196"/>
        <v>0</v>
      </c>
      <c r="V247" s="27">
        <f t="shared" si="196"/>
        <v>0</v>
      </c>
      <c r="W247" s="27">
        <f t="shared" si="196"/>
        <v>0</v>
      </c>
      <c r="X247" s="27">
        <f t="shared" si="196"/>
        <v>0</v>
      </c>
      <c r="Y247" s="27">
        <f t="shared" si="196"/>
        <v>0</v>
      </c>
      <c r="Z247" s="27">
        <f t="shared" si="196"/>
        <v>0</v>
      </c>
      <c r="AA247" s="27">
        <f t="shared" si="196"/>
        <v>0</v>
      </c>
      <c r="AB247" s="27">
        <f t="shared" si="196"/>
        <v>0</v>
      </c>
      <c r="AC247" s="27">
        <f t="shared" si="196"/>
        <v>0</v>
      </c>
      <c r="AD247" s="27">
        <f t="shared" si="196"/>
        <v>0</v>
      </c>
      <c r="AE247" s="27">
        <f t="shared" si="196"/>
        <v>2</v>
      </c>
      <c r="AF247" s="27">
        <f t="shared" si="196"/>
        <v>4</v>
      </c>
      <c r="AG247" s="27">
        <f t="shared" si="196"/>
        <v>0</v>
      </c>
      <c r="AH247" s="27">
        <f t="shared" si="196"/>
        <v>0</v>
      </c>
      <c r="AI247" s="27">
        <f t="shared" si="196"/>
        <v>0</v>
      </c>
      <c r="AJ247" s="27">
        <f t="shared" si="196"/>
        <v>0</v>
      </c>
      <c r="AK247" s="27">
        <f t="shared" si="196"/>
        <v>0</v>
      </c>
      <c r="AL247" s="27">
        <f t="shared" si="196"/>
        <v>0</v>
      </c>
      <c r="AM247" s="27">
        <f t="shared" si="196"/>
        <v>0</v>
      </c>
      <c r="AN247" s="27">
        <f t="shared" si="196"/>
        <v>0</v>
      </c>
      <c r="AO247" s="27">
        <f t="shared" si="196"/>
        <v>0</v>
      </c>
      <c r="AP247" s="27">
        <f t="shared" si="196"/>
        <v>0</v>
      </c>
      <c r="AQ247" s="27">
        <f t="shared" si="196"/>
        <v>0</v>
      </c>
      <c r="AR247" s="27">
        <f t="shared" si="196"/>
        <v>0</v>
      </c>
      <c r="AS247" s="27">
        <f t="shared" si="196"/>
        <v>0</v>
      </c>
      <c r="AT247" s="27">
        <f t="shared" si="196"/>
        <v>0</v>
      </c>
      <c r="AU247" s="27">
        <f t="shared" si="196"/>
        <v>0</v>
      </c>
      <c r="AV247" s="27">
        <f t="shared" si="196"/>
        <v>0</v>
      </c>
      <c r="AW247" s="27">
        <f t="shared" si="196"/>
        <v>0</v>
      </c>
      <c r="AX247" s="27">
        <f t="shared" si="196"/>
        <v>0</v>
      </c>
      <c r="AY247" s="27">
        <f t="shared" si="196"/>
        <v>0</v>
      </c>
      <c r="AZ247" s="27">
        <f t="shared" si="196"/>
        <v>0</v>
      </c>
      <c r="BA247" s="27">
        <f t="shared" si="196"/>
        <v>0</v>
      </c>
      <c r="BB247" s="27">
        <f t="shared" si="196"/>
        <v>0</v>
      </c>
      <c r="BC247" s="27">
        <f t="shared" si="196"/>
        <v>2</v>
      </c>
      <c r="BD247" s="27">
        <f t="shared" si="196"/>
        <v>0</v>
      </c>
      <c r="BE247" s="27">
        <f t="shared" si="196"/>
        <v>0</v>
      </c>
      <c r="BF247" s="27">
        <f t="shared" si="196"/>
        <v>0</v>
      </c>
      <c r="BG247" s="27">
        <f t="shared" si="196"/>
        <v>0</v>
      </c>
      <c r="BH247" s="27">
        <f t="shared" si="196"/>
        <v>0</v>
      </c>
      <c r="BI247" s="27">
        <f t="shared" si="196"/>
        <v>0</v>
      </c>
      <c r="BJ247" s="27">
        <f t="shared" si="196"/>
        <v>0</v>
      </c>
      <c r="BK247" s="27">
        <f t="shared" si="196"/>
        <v>0</v>
      </c>
      <c r="BL247" s="27">
        <f t="shared" si="196"/>
        <v>2</v>
      </c>
      <c r="BM247" s="27">
        <f t="shared" si="196"/>
        <v>0</v>
      </c>
      <c r="BN247" s="27">
        <f t="shared" si="196"/>
        <v>0</v>
      </c>
      <c r="BO247" s="27">
        <f t="shared" si="196"/>
        <v>0</v>
      </c>
      <c r="BP247" s="27">
        <f t="shared" ref="BP247:DX247" si="197">+BP123+BP133+BP134+BP135+BP136+BP137</f>
        <v>2</v>
      </c>
      <c r="BQ247" s="27">
        <f t="shared" si="197"/>
        <v>2</v>
      </c>
      <c r="BR247" s="27">
        <f t="shared" si="197"/>
        <v>0</v>
      </c>
      <c r="BS247" s="27">
        <f t="shared" si="197"/>
        <v>4</v>
      </c>
      <c r="BT247" s="27">
        <f t="shared" si="197"/>
        <v>2</v>
      </c>
      <c r="BU247" s="27">
        <f t="shared" si="197"/>
        <v>0</v>
      </c>
      <c r="BV247" s="27">
        <f t="shared" si="197"/>
        <v>0</v>
      </c>
      <c r="BW247" s="27">
        <f t="shared" si="197"/>
        <v>0</v>
      </c>
      <c r="BX247" s="27">
        <f t="shared" si="197"/>
        <v>7</v>
      </c>
      <c r="BY247" s="27">
        <f t="shared" si="197"/>
        <v>17</v>
      </c>
      <c r="BZ247" s="27">
        <f t="shared" si="197"/>
        <v>1</v>
      </c>
      <c r="CA247" s="27">
        <f t="shared" si="197"/>
        <v>0</v>
      </c>
      <c r="CB247" s="27">
        <f t="shared" si="197"/>
        <v>0</v>
      </c>
      <c r="CC247" s="27">
        <f t="shared" si="197"/>
        <v>0</v>
      </c>
      <c r="CD247" s="27">
        <f t="shared" si="197"/>
        <v>0</v>
      </c>
      <c r="CE247" s="27">
        <f t="shared" si="197"/>
        <v>0</v>
      </c>
      <c r="CF247" s="27">
        <f t="shared" si="197"/>
        <v>2</v>
      </c>
      <c r="CG247" s="27">
        <f t="shared" si="197"/>
        <v>0</v>
      </c>
      <c r="CH247" s="27">
        <f t="shared" si="197"/>
        <v>2</v>
      </c>
      <c r="CI247" s="27">
        <f t="shared" si="197"/>
        <v>7</v>
      </c>
      <c r="CJ247" s="27">
        <f t="shared" si="197"/>
        <v>9</v>
      </c>
      <c r="CK247" s="27">
        <f t="shared" si="197"/>
        <v>0</v>
      </c>
      <c r="CL247" s="27">
        <f t="shared" si="197"/>
        <v>21</v>
      </c>
      <c r="CM247" s="27">
        <f t="shared" si="197"/>
        <v>5</v>
      </c>
      <c r="CN247" s="27">
        <f t="shared" si="197"/>
        <v>12</v>
      </c>
      <c r="CO247" s="27">
        <f t="shared" si="197"/>
        <v>8</v>
      </c>
      <c r="CP247" s="27">
        <f t="shared" si="197"/>
        <v>9</v>
      </c>
      <c r="CQ247" s="27">
        <f t="shared" si="197"/>
        <v>14</v>
      </c>
      <c r="CR247" s="27">
        <f t="shared" si="197"/>
        <v>4</v>
      </c>
      <c r="CS247" s="27">
        <f t="shared" si="197"/>
        <v>12</v>
      </c>
      <c r="CT247" s="27">
        <f t="shared" si="197"/>
        <v>18</v>
      </c>
      <c r="CU247" s="27">
        <f t="shared" si="197"/>
        <v>9</v>
      </c>
      <c r="CV247" s="27">
        <f t="shared" si="197"/>
        <v>9</v>
      </c>
      <c r="CW247" s="27">
        <f t="shared" si="197"/>
        <v>3</v>
      </c>
      <c r="CX247" s="27">
        <f t="shared" si="197"/>
        <v>4</v>
      </c>
      <c r="CY247" s="27">
        <f t="shared" si="197"/>
        <v>107</v>
      </c>
      <c r="CZ247" s="27">
        <f t="shared" si="197"/>
        <v>1</v>
      </c>
      <c r="DA247" s="27">
        <f t="shared" si="197"/>
        <v>3</v>
      </c>
      <c r="DB247" s="27">
        <f t="shared" si="197"/>
        <v>0</v>
      </c>
      <c r="DC247" s="27">
        <f t="shared" si="197"/>
        <v>6</v>
      </c>
      <c r="DD247" s="27">
        <f t="shared" si="197"/>
        <v>40</v>
      </c>
      <c r="DE247" s="27">
        <f t="shared" si="197"/>
        <v>2</v>
      </c>
      <c r="DF247" s="27">
        <f t="shared" si="197"/>
        <v>2</v>
      </c>
      <c r="DG247" s="27">
        <f t="shared" si="197"/>
        <v>15</v>
      </c>
      <c r="DH247" s="27">
        <f t="shared" si="197"/>
        <v>11</v>
      </c>
      <c r="DI247" s="27">
        <f t="shared" si="197"/>
        <v>2</v>
      </c>
      <c r="DJ247" s="27">
        <f t="shared" si="197"/>
        <v>1</v>
      </c>
      <c r="DK247" s="27">
        <f t="shared" si="197"/>
        <v>19</v>
      </c>
      <c r="DL247" s="27">
        <f t="shared" si="197"/>
        <v>102</v>
      </c>
      <c r="DM247" s="27">
        <f t="shared" si="197"/>
        <v>20</v>
      </c>
      <c r="DN247" s="27">
        <f t="shared" si="197"/>
        <v>8</v>
      </c>
      <c r="DO247" s="27">
        <f t="shared" si="197"/>
        <v>6</v>
      </c>
      <c r="DP247" s="27">
        <f t="shared" si="197"/>
        <v>12</v>
      </c>
      <c r="DQ247" s="27">
        <f t="shared" si="197"/>
        <v>8</v>
      </c>
      <c r="DR247" s="27">
        <f t="shared" si="197"/>
        <v>1</v>
      </c>
      <c r="DS247" s="27">
        <f t="shared" si="197"/>
        <v>0</v>
      </c>
      <c r="DT247" s="27">
        <f t="shared" si="197"/>
        <v>0</v>
      </c>
      <c r="DU247" s="27">
        <f t="shared" si="197"/>
        <v>2</v>
      </c>
      <c r="DV247" s="27">
        <f t="shared" si="197"/>
        <v>2</v>
      </c>
      <c r="DW247" s="27">
        <f t="shared" si="197"/>
        <v>7</v>
      </c>
      <c r="DX247" s="27">
        <f t="shared" si="197"/>
        <v>6</v>
      </c>
      <c r="DY247" s="27">
        <f>+DY123+DY133+DY134+DY135+DY136+DY137</f>
        <v>3</v>
      </c>
      <c r="DZ247" s="27">
        <f>+DZ123+DZ133+DZ134+DZ135+DZ136+DZ137</f>
        <v>5</v>
      </c>
      <c r="EA247" s="27">
        <f>+EA123+EA133+EA134+EA135+EA136+EA137</f>
        <v>0</v>
      </c>
    </row>
    <row r="248" spans="2:131" ht="20.100000000000001" customHeight="1" x14ac:dyDescent="0.25">
      <c r="B248" s="179" t="s">
        <v>95</v>
      </c>
      <c r="D248" s="27">
        <f t="shared" ref="D248:BO248" si="198">+D120+D212+D214</f>
        <v>44</v>
      </c>
      <c r="E248" s="27">
        <f t="shared" si="198"/>
        <v>34</v>
      </c>
      <c r="F248" s="27">
        <f t="shared" si="198"/>
        <v>37</v>
      </c>
      <c r="G248" s="27">
        <f t="shared" si="198"/>
        <v>26</v>
      </c>
      <c r="H248" s="27">
        <f t="shared" si="198"/>
        <v>51</v>
      </c>
      <c r="I248" s="27">
        <f t="shared" si="198"/>
        <v>33</v>
      </c>
      <c r="J248" s="27">
        <f t="shared" si="198"/>
        <v>16</v>
      </c>
      <c r="K248" s="27">
        <f t="shared" si="198"/>
        <v>13</v>
      </c>
      <c r="L248" s="27">
        <f t="shared" si="198"/>
        <v>13</v>
      </c>
      <c r="M248" s="27">
        <f t="shared" si="198"/>
        <v>2</v>
      </c>
      <c r="N248" s="27">
        <f t="shared" si="198"/>
        <v>10</v>
      </c>
      <c r="O248" s="27">
        <f t="shared" si="198"/>
        <v>29</v>
      </c>
      <c r="P248" s="27">
        <f t="shared" si="198"/>
        <v>6</v>
      </c>
      <c r="Q248" s="27">
        <f t="shared" si="198"/>
        <v>8</v>
      </c>
      <c r="R248" s="27">
        <f t="shared" si="198"/>
        <v>37</v>
      </c>
      <c r="S248" s="27">
        <f t="shared" si="198"/>
        <v>59</v>
      </c>
      <c r="T248" s="27">
        <f t="shared" si="198"/>
        <v>40</v>
      </c>
      <c r="U248" s="27">
        <f t="shared" si="198"/>
        <v>6</v>
      </c>
      <c r="V248" s="27">
        <f t="shared" si="198"/>
        <v>7</v>
      </c>
      <c r="W248" s="27">
        <f t="shared" si="198"/>
        <v>0</v>
      </c>
      <c r="X248" s="27">
        <f t="shared" si="198"/>
        <v>5</v>
      </c>
      <c r="Y248" s="27">
        <f t="shared" si="198"/>
        <v>10</v>
      </c>
      <c r="Z248" s="27">
        <f t="shared" si="198"/>
        <v>17</v>
      </c>
      <c r="AA248" s="27">
        <f t="shared" si="198"/>
        <v>12</v>
      </c>
      <c r="AB248" s="27">
        <f t="shared" si="198"/>
        <v>7</v>
      </c>
      <c r="AC248" s="27">
        <f t="shared" si="198"/>
        <v>13</v>
      </c>
      <c r="AD248" s="27">
        <f t="shared" si="198"/>
        <v>7</v>
      </c>
      <c r="AE248" s="27">
        <f t="shared" si="198"/>
        <v>7</v>
      </c>
      <c r="AF248" s="27">
        <f t="shared" si="198"/>
        <v>17</v>
      </c>
      <c r="AG248" s="27">
        <f t="shared" si="198"/>
        <v>3</v>
      </c>
      <c r="AH248" s="27">
        <f t="shared" si="198"/>
        <v>5</v>
      </c>
      <c r="AI248" s="27">
        <f t="shared" si="198"/>
        <v>3</v>
      </c>
      <c r="AJ248" s="27">
        <f t="shared" si="198"/>
        <v>1</v>
      </c>
      <c r="AK248" s="27">
        <f t="shared" si="198"/>
        <v>0</v>
      </c>
      <c r="AL248" s="27">
        <f t="shared" si="198"/>
        <v>1</v>
      </c>
      <c r="AM248" s="27">
        <f t="shared" si="198"/>
        <v>3</v>
      </c>
      <c r="AN248" s="27">
        <f t="shared" si="198"/>
        <v>2</v>
      </c>
      <c r="AO248" s="27">
        <f t="shared" si="198"/>
        <v>3</v>
      </c>
      <c r="AP248" s="27">
        <f t="shared" si="198"/>
        <v>1</v>
      </c>
      <c r="AQ248" s="27">
        <f t="shared" si="198"/>
        <v>0</v>
      </c>
      <c r="AR248" s="27">
        <f t="shared" si="198"/>
        <v>0</v>
      </c>
      <c r="AS248" s="27">
        <f t="shared" si="198"/>
        <v>1</v>
      </c>
      <c r="AT248" s="27">
        <f t="shared" si="198"/>
        <v>2</v>
      </c>
      <c r="AU248" s="27">
        <f t="shared" si="198"/>
        <v>0</v>
      </c>
      <c r="AV248" s="27">
        <f t="shared" si="198"/>
        <v>1</v>
      </c>
      <c r="AW248" s="27">
        <f t="shared" si="198"/>
        <v>1</v>
      </c>
      <c r="AX248" s="27">
        <f t="shared" si="198"/>
        <v>1</v>
      </c>
      <c r="AY248" s="27">
        <f t="shared" si="198"/>
        <v>0</v>
      </c>
      <c r="AZ248" s="27">
        <f t="shared" si="198"/>
        <v>0</v>
      </c>
      <c r="BA248" s="27">
        <f t="shared" si="198"/>
        <v>0</v>
      </c>
      <c r="BB248" s="27">
        <f t="shared" si="198"/>
        <v>0</v>
      </c>
      <c r="BC248" s="27">
        <f t="shared" si="198"/>
        <v>3</v>
      </c>
      <c r="BD248" s="27">
        <f t="shared" si="198"/>
        <v>0</v>
      </c>
      <c r="BE248" s="27">
        <f t="shared" si="198"/>
        <v>0</v>
      </c>
      <c r="BF248" s="27">
        <f t="shared" si="198"/>
        <v>4</v>
      </c>
      <c r="BG248" s="27">
        <f t="shared" si="198"/>
        <v>0</v>
      </c>
      <c r="BH248" s="27">
        <f t="shared" si="198"/>
        <v>0</v>
      </c>
      <c r="BI248" s="27">
        <f t="shared" si="198"/>
        <v>0</v>
      </c>
      <c r="BJ248" s="27">
        <f t="shared" si="198"/>
        <v>0</v>
      </c>
      <c r="BK248" s="27">
        <f t="shared" si="198"/>
        <v>3</v>
      </c>
      <c r="BL248" s="27">
        <f t="shared" si="198"/>
        <v>10</v>
      </c>
      <c r="BM248" s="27">
        <f t="shared" si="198"/>
        <v>0</v>
      </c>
      <c r="BN248" s="27">
        <f t="shared" si="198"/>
        <v>0</v>
      </c>
      <c r="BO248" s="27">
        <f t="shared" si="198"/>
        <v>0</v>
      </c>
      <c r="BP248" s="27">
        <f t="shared" ref="BP248:DX248" si="199">+BP120+BP212+BP214</f>
        <v>0</v>
      </c>
      <c r="BQ248" s="27">
        <f t="shared" si="199"/>
        <v>2</v>
      </c>
      <c r="BR248" s="27">
        <f t="shared" si="199"/>
        <v>0</v>
      </c>
      <c r="BS248" s="27">
        <f t="shared" si="199"/>
        <v>2</v>
      </c>
      <c r="BT248" s="27">
        <f t="shared" si="199"/>
        <v>0</v>
      </c>
      <c r="BU248" s="27">
        <f t="shared" si="199"/>
        <v>0</v>
      </c>
      <c r="BV248" s="27">
        <f t="shared" si="199"/>
        <v>3</v>
      </c>
      <c r="BW248" s="27">
        <f t="shared" si="199"/>
        <v>0</v>
      </c>
      <c r="BX248" s="27">
        <f t="shared" si="199"/>
        <v>0</v>
      </c>
      <c r="BY248" s="27">
        <f t="shared" si="199"/>
        <v>7</v>
      </c>
      <c r="BZ248" s="27">
        <f t="shared" si="199"/>
        <v>1</v>
      </c>
      <c r="CA248" s="27">
        <f t="shared" si="199"/>
        <v>2</v>
      </c>
      <c r="CB248" s="27">
        <f t="shared" si="199"/>
        <v>1</v>
      </c>
      <c r="CC248" s="27">
        <f t="shared" si="199"/>
        <v>1</v>
      </c>
      <c r="CD248" s="27">
        <f t="shared" si="199"/>
        <v>1</v>
      </c>
      <c r="CE248" s="27">
        <f t="shared" si="199"/>
        <v>0</v>
      </c>
      <c r="CF248" s="27">
        <f t="shared" si="199"/>
        <v>1</v>
      </c>
      <c r="CG248" s="27">
        <f t="shared" si="199"/>
        <v>2</v>
      </c>
      <c r="CH248" s="27">
        <f t="shared" si="199"/>
        <v>1</v>
      </c>
      <c r="CI248" s="27">
        <f t="shared" si="199"/>
        <v>0</v>
      </c>
      <c r="CJ248" s="27">
        <f t="shared" si="199"/>
        <v>0</v>
      </c>
      <c r="CK248" s="27">
        <f t="shared" si="199"/>
        <v>3</v>
      </c>
      <c r="CL248" s="27">
        <f t="shared" si="199"/>
        <v>13</v>
      </c>
      <c r="CM248" s="27">
        <f t="shared" si="199"/>
        <v>1</v>
      </c>
      <c r="CN248" s="27">
        <f t="shared" si="199"/>
        <v>0</v>
      </c>
      <c r="CO248" s="27">
        <f t="shared" si="199"/>
        <v>1</v>
      </c>
      <c r="CP248" s="27">
        <f t="shared" si="199"/>
        <v>1</v>
      </c>
      <c r="CQ248" s="27">
        <f t="shared" si="199"/>
        <v>1</v>
      </c>
      <c r="CR248" s="27">
        <f t="shared" si="199"/>
        <v>3</v>
      </c>
      <c r="CS248" s="27">
        <f t="shared" si="199"/>
        <v>1</v>
      </c>
      <c r="CT248" s="27">
        <f t="shared" si="199"/>
        <v>2</v>
      </c>
      <c r="CU248" s="27">
        <f t="shared" si="199"/>
        <v>3</v>
      </c>
      <c r="CV248" s="27">
        <f t="shared" si="199"/>
        <v>1</v>
      </c>
      <c r="CW248" s="27">
        <f t="shared" si="199"/>
        <v>1</v>
      </c>
      <c r="CX248" s="27">
        <f t="shared" si="199"/>
        <v>1</v>
      </c>
      <c r="CY248" s="27">
        <f t="shared" si="199"/>
        <v>16</v>
      </c>
      <c r="CZ248" s="27">
        <f t="shared" si="199"/>
        <v>0</v>
      </c>
      <c r="DA248" s="27">
        <f t="shared" si="199"/>
        <v>0</v>
      </c>
      <c r="DB248" s="27">
        <f t="shared" si="199"/>
        <v>0</v>
      </c>
      <c r="DC248" s="27">
        <f t="shared" si="199"/>
        <v>5</v>
      </c>
      <c r="DD248" s="27">
        <f t="shared" si="199"/>
        <v>3</v>
      </c>
      <c r="DE248" s="27">
        <f t="shared" si="199"/>
        <v>1</v>
      </c>
      <c r="DF248" s="27">
        <f t="shared" si="199"/>
        <v>1</v>
      </c>
      <c r="DG248" s="27">
        <f t="shared" si="199"/>
        <v>0</v>
      </c>
      <c r="DH248" s="27">
        <f t="shared" si="199"/>
        <v>3</v>
      </c>
      <c r="DI248" s="27">
        <f t="shared" si="199"/>
        <v>3</v>
      </c>
      <c r="DJ248" s="27">
        <f t="shared" si="199"/>
        <v>2</v>
      </c>
      <c r="DK248" s="27">
        <f t="shared" si="199"/>
        <v>1</v>
      </c>
      <c r="DL248" s="27">
        <f t="shared" si="199"/>
        <v>19</v>
      </c>
      <c r="DM248" s="27">
        <f t="shared" si="199"/>
        <v>2</v>
      </c>
      <c r="DN248" s="27">
        <f t="shared" si="199"/>
        <v>2</v>
      </c>
      <c r="DO248" s="27">
        <f t="shared" si="199"/>
        <v>1</v>
      </c>
      <c r="DP248" s="27">
        <f t="shared" si="199"/>
        <v>4</v>
      </c>
      <c r="DQ248" s="27">
        <f t="shared" si="199"/>
        <v>4</v>
      </c>
      <c r="DR248" s="27">
        <f t="shared" si="199"/>
        <v>4</v>
      </c>
      <c r="DS248" s="27">
        <f t="shared" si="199"/>
        <v>0</v>
      </c>
      <c r="DT248" s="27">
        <f t="shared" si="199"/>
        <v>2</v>
      </c>
      <c r="DU248" s="27">
        <f t="shared" si="199"/>
        <v>2</v>
      </c>
      <c r="DV248" s="27">
        <f t="shared" si="199"/>
        <v>3</v>
      </c>
      <c r="DW248" s="27">
        <f t="shared" si="199"/>
        <v>2</v>
      </c>
      <c r="DX248" s="27">
        <f t="shared" si="199"/>
        <v>2</v>
      </c>
      <c r="DY248" s="27">
        <f>+DY120+DY212+DY214</f>
        <v>1</v>
      </c>
      <c r="DZ248" s="27">
        <f>+DZ120+DZ212+DZ214</f>
        <v>1</v>
      </c>
      <c r="EA248" s="27">
        <f>+EA120+EA212+EA214</f>
        <v>0</v>
      </c>
    </row>
    <row r="249" spans="2:131" ht="20.100000000000001" customHeight="1" x14ac:dyDescent="0.25">
      <c r="B249" s="179" t="s">
        <v>142</v>
      </c>
      <c r="D249" s="27">
        <f t="shared" ref="D249:BO249" si="200">+D119+D118+D128</f>
        <v>261</v>
      </c>
      <c r="E249" s="27">
        <f t="shared" si="200"/>
        <v>193</v>
      </c>
      <c r="F249" s="27">
        <f t="shared" si="200"/>
        <v>244</v>
      </c>
      <c r="G249" s="27">
        <f t="shared" si="200"/>
        <v>255</v>
      </c>
      <c r="H249" s="27">
        <f t="shared" si="200"/>
        <v>211</v>
      </c>
      <c r="I249" s="27">
        <f t="shared" si="200"/>
        <v>241</v>
      </c>
      <c r="J249" s="27">
        <f t="shared" si="200"/>
        <v>340</v>
      </c>
      <c r="K249" s="27">
        <f t="shared" si="200"/>
        <v>294</v>
      </c>
      <c r="L249" s="27">
        <f t="shared" si="200"/>
        <v>326</v>
      </c>
      <c r="M249" s="27">
        <f t="shared" si="200"/>
        <v>331</v>
      </c>
      <c r="N249" s="27">
        <f t="shared" si="200"/>
        <v>346</v>
      </c>
      <c r="O249" s="27">
        <f t="shared" si="200"/>
        <v>332</v>
      </c>
      <c r="P249" s="27">
        <f t="shared" si="200"/>
        <v>343</v>
      </c>
      <c r="Q249" s="27">
        <f t="shared" si="200"/>
        <v>272</v>
      </c>
      <c r="R249" s="27">
        <f t="shared" si="200"/>
        <v>325</v>
      </c>
      <c r="S249" s="27">
        <f t="shared" si="200"/>
        <v>339</v>
      </c>
      <c r="T249" s="27">
        <f t="shared" si="200"/>
        <v>296</v>
      </c>
      <c r="U249" s="27">
        <f t="shared" si="200"/>
        <v>313</v>
      </c>
      <c r="V249" s="27">
        <f t="shared" si="200"/>
        <v>328</v>
      </c>
      <c r="W249" s="27">
        <f t="shared" si="200"/>
        <v>369</v>
      </c>
      <c r="X249" s="27">
        <f t="shared" si="200"/>
        <v>319</v>
      </c>
      <c r="Y249" s="27">
        <f t="shared" si="200"/>
        <v>301</v>
      </c>
      <c r="Z249" s="27">
        <f t="shared" si="200"/>
        <v>335</v>
      </c>
      <c r="AA249" s="27">
        <f t="shared" si="200"/>
        <v>358</v>
      </c>
      <c r="AB249" s="27">
        <f t="shared" si="200"/>
        <v>385</v>
      </c>
      <c r="AC249" s="27">
        <f t="shared" si="200"/>
        <v>157</v>
      </c>
      <c r="AD249" s="27">
        <f t="shared" si="200"/>
        <v>182</v>
      </c>
      <c r="AE249" s="27">
        <f t="shared" si="200"/>
        <v>162</v>
      </c>
      <c r="AF249" s="27">
        <f t="shared" si="200"/>
        <v>157</v>
      </c>
      <c r="AG249" s="27">
        <f t="shared" si="200"/>
        <v>146</v>
      </c>
      <c r="AH249" s="27">
        <f t="shared" si="200"/>
        <v>137</v>
      </c>
      <c r="AI249" s="27">
        <f t="shared" si="200"/>
        <v>141</v>
      </c>
      <c r="AJ249" s="27">
        <f t="shared" si="200"/>
        <v>142</v>
      </c>
      <c r="AK249" s="27">
        <f t="shared" si="200"/>
        <v>131</v>
      </c>
      <c r="AL249" s="27">
        <f t="shared" si="200"/>
        <v>131</v>
      </c>
      <c r="AM249" s="27">
        <f t="shared" si="200"/>
        <v>126</v>
      </c>
      <c r="AN249" s="27">
        <f t="shared" si="200"/>
        <v>137</v>
      </c>
      <c r="AO249" s="27">
        <f t="shared" si="200"/>
        <v>122</v>
      </c>
      <c r="AP249" s="27">
        <f t="shared" si="200"/>
        <v>138</v>
      </c>
      <c r="AQ249" s="27">
        <f t="shared" si="200"/>
        <v>122</v>
      </c>
      <c r="AR249" s="27">
        <f t="shared" si="200"/>
        <v>146</v>
      </c>
      <c r="AS249" s="27">
        <f t="shared" si="200"/>
        <v>118</v>
      </c>
      <c r="AT249" s="27">
        <f t="shared" si="200"/>
        <v>136</v>
      </c>
      <c r="AU249" s="27">
        <f t="shared" si="200"/>
        <v>142</v>
      </c>
      <c r="AV249" s="27">
        <f t="shared" si="200"/>
        <v>128</v>
      </c>
      <c r="AW249" s="27">
        <f t="shared" si="200"/>
        <v>150</v>
      </c>
      <c r="AX249" s="27">
        <f t="shared" si="200"/>
        <v>123</v>
      </c>
      <c r="AY249" s="27">
        <f t="shared" si="200"/>
        <v>121</v>
      </c>
      <c r="AZ249" s="27">
        <f t="shared" si="200"/>
        <v>135</v>
      </c>
      <c r="BA249" s="27">
        <f t="shared" si="200"/>
        <v>42</v>
      </c>
      <c r="BB249" s="27">
        <f t="shared" si="200"/>
        <v>40</v>
      </c>
      <c r="BC249" s="27">
        <f t="shared" si="200"/>
        <v>44</v>
      </c>
      <c r="BD249" s="27">
        <f t="shared" si="200"/>
        <v>42</v>
      </c>
      <c r="BE249" s="27">
        <f t="shared" si="200"/>
        <v>38</v>
      </c>
      <c r="BF249" s="27">
        <f t="shared" si="200"/>
        <v>44</v>
      </c>
      <c r="BG249" s="27">
        <f t="shared" si="200"/>
        <v>40</v>
      </c>
      <c r="BH249" s="27">
        <f t="shared" si="200"/>
        <v>42</v>
      </c>
      <c r="BI249" s="27">
        <f t="shared" si="200"/>
        <v>46</v>
      </c>
      <c r="BJ249" s="27">
        <f t="shared" si="200"/>
        <v>42</v>
      </c>
      <c r="BK249" s="27">
        <f t="shared" si="200"/>
        <v>43</v>
      </c>
      <c r="BL249" s="27">
        <f t="shared" si="200"/>
        <v>598</v>
      </c>
      <c r="BM249" s="27">
        <f t="shared" si="200"/>
        <v>42</v>
      </c>
      <c r="BN249" s="27">
        <f t="shared" si="200"/>
        <v>40</v>
      </c>
      <c r="BO249" s="27">
        <f t="shared" si="200"/>
        <v>38</v>
      </c>
      <c r="BP249" s="27">
        <f t="shared" ref="BP249:DX249" si="201">+BP119+BP118+BP128</f>
        <v>42</v>
      </c>
      <c r="BQ249" s="27">
        <f t="shared" si="201"/>
        <v>40</v>
      </c>
      <c r="BR249" s="27">
        <f t="shared" si="201"/>
        <v>40</v>
      </c>
      <c r="BS249" s="27">
        <f t="shared" si="201"/>
        <v>44</v>
      </c>
      <c r="BT249" s="27">
        <f t="shared" si="201"/>
        <v>40</v>
      </c>
      <c r="BU249" s="27">
        <f t="shared" si="201"/>
        <v>44</v>
      </c>
      <c r="BV249" s="27">
        <f t="shared" si="201"/>
        <v>44</v>
      </c>
      <c r="BW249" s="27">
        <f t="shared" si="201"/>
        <v>38</v>
      </c>
      <c r="BX249" s="27">
        <f t="shared" si="201"/>
        <v>44</v>
      </c>
      <c r="BY249" s="27">
        <f t="shared" si="201"/>
        <v>496</v>
      </c>
      <c r="BZ249" s="27">
        <f t="shared" si="201"/>
        <v>39</v>
      </c>
      <c r="CA249" s="27">
        <f t="shared" si="201"/>
        <v>36</v>
      </c>
      <c r="CB249" s="27">
        <f t="shared" si="201"/>
        <v>44</v>
      </c>
      <c r="CC249" s="27">
        <f t="shared" si="201"/>
        <v>42</v>
      </c>
      <c r="CD249" s="27">
        <f t="shared" si="201"/>
        <v>40</v>
      </c>
      <c r="CE249" s="27">
        <f t="shared" si="201"/>
        <v>42</v>
      </c>
      <c r="CF249" s="27">
        <f t="shared" si="201"/>
        <v>42</v>
      </c>
      <c r="CG249" s="27">
        <f t="shared" si="201"/>
        <v>40</v>
      </c>
      <c r="CH249" s="27">
        <f t="shared" si="201"/>
        <v>44</v>
      </c>
      <c r="CI249" s="27">
        <f t="shared" si="201"/>
        <v>44</v>
      </c>
      <c r="CJ249" s="27">
        <f t="shared" si="201"/>
        <v>40</v>
      </c>
      <c r="CK249" s="27">
        <f t="shared" si="201"/>
        <v>44</v>
      </c>
      <c r="CL249" s="27">
        <f t="shared" si="201"/>
        <v>497</v>
      </c>
      <c r="CM249" s="27">
        <f t="shared" si="201"/>
        <v>39</v>
      </c>
      <c r="CN249" s="27">
        <f t="shared" si="201"/>
        <v>38</v>
      </c>
      <c r="CO249" s="27">
        <f t="shared" si="201"/>
        <v>44</v>
      </c>
      <c r="CP249" s="27">
        <f t="shared" si="201"/>
        <v>42</v>
      </c>
      <c r="CQ249" s="27">
        <f t="shared" si="201"/>
        <v>40</v>
      </c>
      <c r="CR249" s="27">
        <f t="shared" si="201"/>
        <v>42</v>
      </c>
      <c r="CS249" s="27">
        <f t="shared" si="201"/>
        <v>42</v>
      </c>
      <c r="CT249" s="27">
        <f t="shared" si="201"/>
        <v>46</v>
      </c>
      <c r="CU249" s="27">
        <f t="shared" si="201"/>
        <v>44</v>
      </c>
      <c r="CV249" s="27">
        <f t="shared" si="201"/>
        <v>42</v>
      </c>
      <c r="CW249" s="27">
        <f t="shared" si="201"/>
        <v>42</v>
      </c>
      <c r="CX249" s="27">
        <f t="shared" si="201"/>
        <v>44</v>
      </c>
      <c r="CY249" s="27">
        <f t="shared" si="201"/>
        <v>505</v>
      </c>
      <c r="CZ249" s="27">
        <f t="shared" si="201"/>
        <v>40</v>
      </c>
      <c r="DA249" s="27">
        <f t="shared" si="201"/>
        <v>36</v>
      </c>
      <c r="DB249" s="27">
        <f t="shared" si="201"/>
        <v>46</v>
      </c>
      <c r="DC249" s="27">
        <f t="shared" si="201"/>
        <v>39</v>
      </c>
      <c r="DD249" s="27">
        <f t="shared" si="201"/>
        <v>43</v>
      </c>
      <c r="DE249" s="27">
        <f t="shared" si="201"/>
        <v>40</v>
      </c>
      <c r="DF249" s="27">
        <f t="shared" si="201"/>
        <v>41</v>
      </c>
      <c r="DG249" s="27">
        <f t="shared" si="201"/>
        <v>44</v>
      </c>
      <c r="DH249" s="27">
        <f t="shared" si="201"/>
        <v>42</v>
      </c>
      <c r="DI249" s="27">
        <f t="shared" si="201"/>
        <v>44</v>
      </c>
      <c r="DJ249" s="27">
        <f t="shared" si="201"/>
        <v>42</v>
      </c>
      <c r="DK249" s="27">
        <f t="shared" si="201"/>
        <v>43</v>
      </c>
      <c r="DL249" s="27">
        <f t="shared" si="201"/>
        <v>500</v>
      </c>
      <c r="DM249" s="27">
        <f t="shared" si="201"/>
        <v>42</v>
      </c>
      <c r="DN249" s="27">
        <f t="shared" si="201"/>
        <v>36</v>
      </c>
      <c r="DO249" s="27">
        <f t="shared" si="201"/>
        <v>42</v>
      </c>
      <c r="DP249" s="27">
        <f t="shared" si="201"/>
        <v>43</v>
      </c>
      <c r="DQ249" s="27">
        <f t="shared" si="201"/>
        <v>42</v>
      </c>
      <c r="DR249" s="27">
        <f t="shared" si="201"/>
        <v>41</v>
      </c>
      <c r="DS249" s="27">
        <f t="shared" si="201"/>
        <v>42</v>
      </c>
      <c r="DT249" s="27">
        <f t="shared" si="201"/>
        <v>44</v>
      </c>
      <c r="DU249" s="27">
        <f t="shared" si="201"/>
        <v>40</v>
      </c>
      <c r="DV249" s="27">
        <f t="shared" si="201"/>
        <v>46</v>
      </c>
      <c r="DW249" s="27">
        <f t="shared" si="201"/>
        <v>42</v>
      </c>
      <c r="DX249" s="27">
        <f t="shared" si="201"/>
        <v>40</v>
      </c>
      <c r="DY249" s="27">
        <f>+DY119+DY118+DY128</f>
        <v>42</v>
      </c>
      <c r="DZ249" s="27">
        <f>+DZ119+DZ118+DZ128</f>
        <v>40</v>
      </c>
      <c r="EA249" s="27">
        <f>+EA119+EA118+EA128</f>
        <v>0</v>
      </c>
    </row>
    <row r="250" spans="2:131" ht="20.100000000000001" customHeight="1" x14ac:dyDescent="0.25">
      <c r="B250" s="179" t="s">
        <v>96</v>
      </c>
      <c r="D250" s="27">
        <f t="shared" ref="D250:BO250" si="202">+D155+D156+D157+D158-D157</f>
        <v>929</v>
      </c>
      <c r="E250" s="27">
        <f t="shared" si="202"/>
        <v>757</v>
      </c>
      <c r="F250" s="27">
        <f t="shared" si="202"/>
        <v>876</v>
      </c>
      <c r="G250" s="27">
        <f t="shared" si="202"/>
        <v>833</v>
      </c>
      <c r="H250" s="27">
        <f t="shared" si="202"/>
        <v>789</v>
      </c>
      <c r="I250" s="27">
        <f t="shared" si="202"/>
        <v>850</v>
      </c>
      <c r="J250" s="27">
        <f t="shared" si="202"/>
        <v>825</v>
      </c>
      <c r="K250" s="27">
        <f t="shared" si="202"/>
        <v>781</v>
      </c>
      <c r="L250" s="27">
        <f t="shared" si="202"/>
        <v>818</v>
      </c>
      <c r="M250" s="27">
        <f t="shared" si="202"/>
        <v>851</v>
      </c>
      <c r="N250" s="27">
        <f t="shared" si="202"/>
        <v>724</v>
      </c>
      <c r="O250" s="27">
        <f t="shared" si="202"/>
        <v>837</v>
      </c>
      <c r="P250" s="27">
        <f t="shared" si="202"/>
        <v>712</v>
      </c>
      <c r="Q250" s="27">
        <f t="shared" si="202"/>
        <v>673</v>
      </c>
      <c r="R250" s="27">
        <f t="shared" si="202"/>
        <v>786</v>
      </c>
      <c r="S250" s="27">
        <f t="shared" si="202"/>
        <v>708</v>
      </c>
      <c r="T250" s="27">
        <f t="shared" si="202"/>
        <v>677</v>
      </c>
      <c r="U250" s="27">
        <f t="shared" si="202"/>
        <v>666</v>
      </c>
      <c r="V250" s="27">
        <f t="shared" si="202"/>
        <v>614</v>
      </c>
      <c r="W250" s="27">
        <f t="shared" si="202"/>
        <v>650</v>
      </c>
      <c r="X250" s="27">
        <f t="shared" si="202"/>
        <v>695</v>
      </c>
      <c r="Y250" s="27">
        <f t="shared" si="202"/>
        <v>714</v>
      </c>
      <c r="Z250" s="27">
        <f t="shared" si="202"/>
        <v>642</v>
      </c>
      <c r="AA250" s="27">
        <f t="shared" si="202"/>
        <v>643</v>
      </c>
      <c r="AB250" s="27">
        <f t="shared" si="202"/>
        <v>640</v>
      </c>
      <c r="AC250" s="27">
        <f t="shared" si="202"/>
        <v>590</v>
      </c>
      <c r="AD250" s="27">
        <f t="shared" si="202"/>
        <v>642</v>
      </c>
      <c r="AE250" s="27">
        <f t="shared" si="202"/>
        <v>599</v>
      </c>
      <c r="AF250" s="27">
        <f t="shared" si="202"/>
        <v>650</v>
      </c>
      <c r="AG250" s="27">
        <f t="shared" si="202"/>
        <v>683</v>
      </c>
      <c r="AH250" s="27">
        <f t="shared" si="202"/>
        <v>500</v>
      </c>
      <c r="AI250" s="27">
        <f t="shared" si="202"/>
        <v>561</v>
      </c>
      <c r="AJ250" s="27">
        <f t="shared" si="202"/>
        <v>530</v>
      </c>
      <c r="AK250" s="27">
        <f t="shared" si="202"/>
        <v>541</v>
      </c>
      <c r="AL250" s="27">
        <f t="shared" si="202"/>
        <v>526</v>
      </c>
      <c r="AM250" s="27">
        <f t="shared" si="202"/>
        <v>554</v>
      </c>
      <c r="AN250" s="27">
        <f t="shared" si="202"/>
        <v>493</v>
      </c>
      <c r="AO250" s="27">
        <f t="shared" si="202"/>
        <v>407</v>
      </c>
      <c r="AP250" s="27">
        <f t="shared" si="202"/>
        <v>494</v>
      </c>
      <c r="AQ250" s="27">
        <f t="shared" si="202"/>
        <v>435</v>
      </c>
      <c r="AR250" s="27">
        <f t="shared" si="202"/>
        <v>549</v>
      </c>
      <c r="AS250" s="27">
        <f t="shared" si="202"/>
        <v>481</v>
      </c>
      <c r="AT250" s="27">
        <f t="shared" si="202"/>
        <v>572</v>
      </c>
      <c r="AU250" s="27">
        <f t="shared" si="202"/>
        <v>562</v>
      </c>
      <c r="AV250" s="27">
        <f t="shared" si="202"/>
        <v>483</v>
      </c>
      <c r="AW250" s="27">
        <f t="shared" si="202"/>
        <v>532</v>
      </c>
      <c r="AX250" s="27">
        <f t="shared" si="202"/>
        <v>493</v>
      </c>
      <c r="AY250" s="27">
        <f t="shared" si="202"/>
        <v>504</v>
      </c>
      <c r="AZ250" s="27">
        <f t="shared" si="202"/>
        <v>571</v>
      </c>
      <c r="BA250" s="27">
        <f t="shared" si="202"/>
        <v>435</v>
      </c>
      <c r="BB250" s="27">
        <f t="shared" si="202"/>
        <v>446</v>
      </c>
      <c r="BC250" s="27">
        <f t="shared" si="202"/>
        <v>479</v>
      </c>
      <c r="BD250" s="27">
        <f t="shared" si="202"/>
        <v>469</v>
      </c>
      <c r="BE250" s="27">
        <f t="shared" si="202"/>
        <v>550</v>
      </c>
      <c r="BF250" s="27">
        <f t="shared" si="202"/>
        <v>598</v>
      </c>
      <c r="BG250" s="27">
        <f t="shared" si="202"/>
        <v>560</v>
      </c>
      <c r="BH250" s="27">
        <f t="shared" si="202"/>
        <v>522</v>
      </c>
      <c r="BI250" s="27">
        <f t="shared" si="202"/>
        <v>626</v>
      </c>
      <c r="BJ250" s="27">
        <f t="shared" si="202"/>
        <v>557</v>
      </c>
      <c r="BK250" s="27">
        <f t="shared" si="202"/>
        <v>688</v>
      </c>
      <c r="BL250" s="27">
        <f t="shared" si="202"/>
        <v>6501</v>
      </c>
      <c r="BM250" s="27">
        <f t="shared" si="202"/>
        <v>665</v>
      </c>
      <c r="BN250" s="27">
        <f t="shared" si="202"/>
        <v>561</v>
      </c>
      <c r="BO250" s="27">
        <f t="shared" si="202"/>
        <v>559</v>
      </c>
      <c r="BP250" s="27">
        <f t="shared" ref="BP250:DX250" si="203">+BP155+BP156+BP157+BP158-BP157</f>
        <v>582</v>
      </c>
      <c r="BQ250" s="27">
        <f t="shared" si="203"/>
        <v>577</v>
      </c>
      <c r="BR250" s="27">
        <f t="shared" si="203"/>
        <v>563</v>
      </c>
      <c r="BS250" s="27">
        <f t="shared" si="203"/>
        <v>606</v>
      </c>
      <c r="BT250" s="27">
        <f t="shared" si="203"/>
        <v>553</v>
      </c>
      <c r="BU250" s="27">
        <f t="shared" si="203"/>
        <v>599</v>
      </c>
      <c r="BV250" s="27">
        <f t="shared" si="203"/>
        <v>639</v>
      </c>
      <c r="BW250" s="27">
        <f t="shared" si="203"/>
        <v>546</v>
      </c>
      <c r="BX250" s="27">
        <f t="shared" si="203"/>
        <v>710</v>
      </c>
      <c r="BY250" s="27">
        <f t="shared" si="203"/>
        <v>7160</v>
      </c>
      <c r="BZ250" s="27">
        <f t="shared" si="203"/>
        <v>684</v>
      </c>
      <c r="CA250" s="27">
        <f t="shared" si="203"/>
        <v>490</v>
      </c>
      <c r="CB250" s="27">
        <f t="shared" si="203"/>
        <v>637</v>
      </c>
      <c r="CC250" s="27">
        <f t="shared" si="203"/>
        <v>636</v>
      </c>
      <c r="CD250" s="27">
        <f t="shared" si="203"/>
        <v>618</v>
      </c>
      <c r="CE250" s="27">
        <f t="shared" si="203"/>
        <v>644</v>
      </c>
      <c r="CF250" s="27">
        <f t="shared" si="203"/>
        <v>590</v>
      </c>
      <c r="CG250" s="27">
        <f t="shared" si="203"/>
        <v>657</v>
      </c>
      <c r="CH250" s="27">
        <f t="shared" si="203"/>
        <v>677</v>
      </c>
      <c r="CI250" s="27">
        <f t="shared" si="203"/>
        <v>740</v>
      </c>
      <c r="CJ250" s="27">
        <f t="shared" si="203"/>
        <v>671</v>
      </c>
      <c r="CK250" s="27">
        <f t="shared" si="203"/>
        <v>874</v>
      </c>
      <c r="CL250" s="27">
        <f t="shared" si="203"/>
        <v>7918</v>
      </c>
      <c r="CM250" s="27">
        <f t="shared" si="203"/>
        <v>783</v>
      </c>
      <c r="CN250" s="27">
        <f t="shared" si="203"/>
        <v>644</v>
      </c>
      <c r="CO250" s="27">
        <f t="shared" si="203"/>
        <v>715</v>
      </c>
      <c r="CP250" s="27">
        <f t="shared" si="203"/>
        <v>717</v>
      </c>
      <c r="CQ250" s="27">
        <f t="shared" si="203"/>
        <v>704</v>
      </c>
      <c r="CR250" s="27">
        <f t="shared" si="203"/>
        <v>792</v>
      </c>
      <c r="CS250" s="27">
        <f t="shared" si="203"/>
        <v>758</v>
      </c>
      <c r="CT250" s="27">
        <f t="shared" si="203"/>
        <v>739</v>
      </c>
      <c r="CU250" s="27">
        <f t="shared" si="203"/>
        <v>722</v>
      </c>
      <c r="CV250" s="27">
        <f t="shared" si="203"/>
        <v>700</v>
      </c>
      <c r="CW250" s="27">
        <f t="shared" si="203"/>
        <v>712</v>
      </c>
      <c r="CX250" s="27">
        <f t="shared" si="203"/>
        <v>735</v>
      </c>
      <c r="CY250" s="27">
        <f t="shared" si="203"/>
        <v>8721</v>
      </c>
      <c r="CZ250" s="27">
        <f t="shared" si="203"/>
        <v>752</v>
      </c>
      <c r="DA250" s="27">
        <f t="shared" si="203"/>
        <v>612</v>
      </c>
      <c r="DB250" s="27">
        <f t="shared" si="203"/>
        <v>747</v>
      </c>
      <c r="DC250" s="27">
        <f t="shared" si="203"/>
        <v>689</v>
      </c>
      <c r="DD250" s="27">
        <f t="shared" si="203"/>
        <v>774</v>
      </c>
      <c r="DE250" s="27">
        <f t="shared" si="203"/>
        <v>771</v>
      </c>
      <c r="DF250" s="27">
        <f t="shared" si="203"/>
        <v>670</v>
      </c>
      <c r="DG250" s="27">
        <f t="shared" si="203"/>
        <v>686</v>
      </c>
      <c r="DH250" s="27">
        <f t="shared" si="203"/>
        <v>651</v>
      </c>
      <c r="DI250" s="27">
        <f t="shared" si="203"/>
        <v>737</v>
      </c>
      <c r="DJ250" s="27">
        <f t="shared" si="203"/>
        <v>720</v>
      </c>
      <c r="DK250" s="27">
        <f t="shared" si="203"/>
        <v>758</v>
      </c>
      <c r="DL250" s="27">
        <f t="shared" si="203"/>
        <v>8567</v>
      </c>
      <c r="DM250" s="27">
        <f t="shared" si="203"/>
        <v>762</v>
      </c>
      <c r="DN250" s="27">
        <f t="shared" si="203"/>
        <v>603</v>
      </c>
      <c r="DO250" s="27">
        <f t="shared" si="203"/>
        <v>739</v>
      </c>
      <c r="DP250" s="27">
        <f t="shared" si="203"/>
        <v>747</v>
      </c>
      <c r="DQ250" s="27">
        <f t="shared" si="203"/>
        <v>704</v>
      </c>
      <c r="DR250" s="27">
        <f t="shared" si="203"/>
        <v>686</v>
      </c>
      <c r="DS250" s="27">
        <f t="shared" si="203"/>
        <v>680</v>
      </c>
      <c r="DT250" s="27">
        <f t="shared" si="203"/>
        <v>674</v>
      </c>
      <c r="DU250" s="27">
        <f t="shared" si="203"/>
        <v>589</v>
      </c>
      <c r="DV250" s="27">
        <f t="shared" si="203"/>
        <v>645</v>
      </c>
      <c r="DW250" s="27">
        <f t="shared" si="203"/>
        <v>616</v>
      </c>
      <c r="DX250" s="27">
        <f t="shared" si="203"/>
        <v>687</v>
      </c>
      <c r="DY250" s="27">
        <f>+DY155+DY156+DY157+DY158-DY157</f>
        <v>754</v>
      </c>
      <c r="DZ250" s="27">
        <f>+DZ155+DZ156+DZ157+DZ158-DZ157</f>
        <v>633</v>
      </c>
      <c r="EA250" s="27">
        <f>+EA155+EA156+EA157+EA158-EA157</f>
        <v>0</v>
      </c>
    </row>
    <row r="251" spans="2:131" ht="20.100000000000001" customHeight="1" x14ac:dyDescent="0.25">
      <c r="B251" s="179" t="s">
        <v>97</v>
      </c>
      <c r="D251" s="27">
        <f t="shared" ref="D251:BO251" si="204">+D116+D117+D150+D151</f>
        <v>154</v>
      </c>
      <c r="E251" s="27">
        <f t="shared" si="204"/>
        <v>136</v>
      </c>
      <c r="F251" s="27">
        <f t="shared" si="204"/>
        <v>180</v>
      </c>
      <c r="G251" s="27">
        <f t="shared" si="204"/>
        <v>139</v>
      </c>
      <c r="H251" s="27">
        <f t="shared" si="204"/>
        <v>134</v>
      </c>
      <c r="I251" s="27">
        <f t="shared" si="204"/>
        <v>132</v>
      </c>
      <c r="J251" s="27">
        <f t="shared" si="204"/>
        <v>131</v>
      </c>
      <c r="K251" s="27">
        <f t="shared" si="204"/>
        <v>81</v>
      </c>
      <c r="L251" s="27">
        <f t="shared" si="204"/>
        <v>87</v>
      </c>
      <c r="M251" s="27">
        <f t="shared" si="204"/>
        <v>89</v>
      </c>
      <c r="N251" s="27">
        <f t="shared" si="204"/>
        <v>107</v>
      </c>
      <c r="O251" s="27">
        <f t="shared" si="204"/>
        <v>101</v>
      </c>
      <c r="P251" s="27">
        <f t="shared" si="204"/>
        <v>66</v>
      </c>
      <c r="Q251" s="27">
        <f t="shared" si="204"/>
        <v>66</v>
      </c>
      <c r="R251" s="27">
        <f t="shared" si="204"/>
        <v>98</v>
      </c>
      <c r="S251" s="27">
        <f t="shared" si="204"/>
        <v>111</v>
      </c>
      <c r="T251" s="27">
        <f t="shared" si="204"/>
        <v>102</v>
      </c>
      <c r="U251" s="27">
        <f t="shared" si="204"/>
        <v>116</v>
      </c>
      <c r="V251" s="27">
        <f t="shared" si="204"/>
        <v>107</v>
      </c>
      <c r="W251" s="27">
        <f t="shared" si="204"/>
        <v>119</v>
      </c>
      <c r="X251" s="27">
        <f t="shared" si="204"/>
        <v>129</v>
      </c>
      <c r="Y251" s="27">
        <f t="shared" si="204"/>
        <v>134</v>
      </c>
      <c r="Z251" s="27">
        <f t="shared" si="204"/>
        <v>144</v>
      </c>
      <c r="AA251" s="27">
        <f t="shared" si="204"/>
        <v>139</v>
      </c>
      <c r="AB251" s="27">
        <f t="shared" si="204"/>
        <v>131</v>
      </c>
      <c r="AC251" s="27">
        <f t="shared" si="204"/>
        <v>136</v>
      </c>
      <c r="AD251" s="27">
        <f t="shared" si="204"/>
        <v>175</v>
      </c>
      <c r="AE251" s="27">
        <f t="shared" si="204"/>
        <v>173</v>
      </c>
      <c r="AF251" s="27">
        <f t="shared" si="204"/>
        <v>182</v>
      </c>
      <c r="AG251" s="27">
        <f t="shared" si="204"/>
        <v>175</v>
      </c>
      <c r="AH251" s="27">
        <f t="shared" si="204"/>
        <v>173</v>
      </c>
      <c r="AI251" s="27">
        <f t="shared" si="204"/>
        <v>177</v>
      </c>
      <c r="AJ251" s="27">
        <f t="shared" si="204"/>
        <v>156</v>
      </c>
      <c r="AK251" s="27">
        <f t="shared" si="204"/>
        <v>169</v>
      </c>
      <c r="AL251" s="27">
        <f t="shared" si="204"/>
        <v>168</v>
      </c>
      <c r="AM251" s="27">
        <f t="shared" si="204"/>
        <v>176</v>
      </c>
      <c r="AN251" s="27">
        <f t="shared" si="204"/>
        <v>163</v>
      </c>
      <c r="AO251" s="27">
        <f t="shared" si="204"/>
        <v>159</v>
      </c>
      <c r="AP251" s="27">
        <f t="shared" si="204"/>
        <v>175</v>
      </c>
      <c r="AQ251" s="27">
        <f t="shared" si="204"/>
        <v>149</v>
      </c>
      <c r="AR251" s="27">
        <f t="shared" si="204"/>
        <v>197</v>
      </c>
      <c r="AS251" s="27">
        <f t="shared" si="204"/>
        <v>169</v>
      </c>
      <c r="AT251" s="27">
        <f t="shared" si="204"/>
        <v>180</v>
      </c>
      <c r="AU251" s="27">
        <f t="shared" si="204"/>
        <v>210</v>
      </c>
      <c r="AV251" s="27">
        <f t="shared" si="204"/>
        <v>166</v>
      </c>
      <c r="AW251" s="27">
        <f t="shared" si="204"/>
        <v>202</v>
      </c>
      <c r="AX251" s="27">
        <f t="shared" si="204"/>
        <v>174</v>
      </c>
      <c r="AY251" s="27">
        <f t="shared" si="204"/>
        <v>175</v>
      </c>
      <c r="AZ251" s="27">
        <f t="shared" si="204"/>
        <v>166</v>
      </c>
      <c r="BA251" s="27">
        <f t="shared" si="204"/>
        <v>136</v>
      </c>
      <c r="BB251" s="27">
        <f t="shared" si="204"/>
        <v>167</v>
      </c>
      <c r="BC251" s="27">
        <f t="shared" si="204"/>
        <v>202</v>
      </c>
      <c r="BD251" s="27">
        <f t="shared" si="204"/>
        <v>182</v>
      </c>
      <c r="BE251" s="27">
        <f t="shared" si="204"/>
        <v>193</v>
      </c>
      <c r="BF251" s="27">
        <f t="shared" si="204"/>
        <v>206</v>
      </c>
      <c r="BG251" s="27">
        <f t="shared" si="204"/>
        <v>216</v>
      </c>
      <c r="BH251" s="27">
        <f t="shared" si="204"/>
        <v>217</v>
      </c>
      <c r="BI251" s="27">
        <f t="shared" si="204"/>
        <v>229</v>
      </c>
      <c r="BJ251" s="27">
        <f t="shared" si="204"/>
        <v>191</v>
      </c>
      <c r="BK251" s="27">
        <f t="shared" si="204"/>
        <v>183</v>
      </c>
      <c r="BL251" s="27">
        <f t="shared" si="204"/>
        <v>2288</v>
      </c>
      <c r="BM251" s="27">
        <f t="shared" si="204"/>
        <v>206</v>
      </c>
      <c r="BN251" s="27">
        <f t="shared" si="204"/>
        <v>186</v>
      </c>
      <c r="BO251" s="27">
        <f t="shared" si="204"/>
        <v>173</v>
      </c>
      <c r="BP251" s="27">
        <f t="shared" ref="BP251:DX251" si="205">+BP116+BP117+BP150+BP151</f>
        <v>199</v>
      </c>
      <c r="BQ251" s="27">
        <f t="shared" si="205"/>
        <v>197</v>
      </c>
      <c r="BR251" s="27">
        <f t="shared" si="205"/>
        <v>173</v>
      </c>
      <c r="BS251" s="27">
        <f t="shared" si="205"/>
        <v>207</v>
      </c>
      <c r="BT251" s="27">
        <f t="shared" si="205"/>
        <v>193</v>
      </c>
      <c r="BU251" s="27">
        <f t="shared" si="205"/>
        <v>204</v>
      </c>
      <c r="BV251" s="27">
        <f t="shared" si="205"/>
        <v>207</v>
      </c>
      <c r="BW251" s="27">
        <f t="shared" si="205"/>
        <v>179</v>
      </c>
      <c r="BX251" s="27">
        <f t="shared" si="205"/>
        <v>200</v>
      </c>
      <c r="BY251" s="27">
        <f t="shared" si="205"/>
        <v>2324</v>
      </c>
      <c r="BZ251" s="27">
        <f t="shared" si="205"/>
        <v>183</v>
      </c>
      <c r="CA251" s="27">
        <f t="shared" si="205"/>
        <v>173</v>
      </c>
      <c r="CB251" s="27">
        <f t="shared" si="205"/>
        <v>217</v>
      </c>
      <c r="CC251" s="27">
        <f t="shared" si="205"/>
        <v>212</v>
      </c>
      <c r="CD251" s="27">
        <f t="shared" si="205"/>
        <v>199</v>
      </c>
      <c r="CE251" s="27">
        <f t="shared" si="205"/>
        <v>221</v>
      </c>
      <c r="CF251" s="27">
        <f t="shared" si="205"/>
        <v>215</v>
      </c>
      <c r="CG251" s="27">
        <f t="shared" si="205"/>
        <v>210</v>
      </c>
      <c r="CH251" s="27">
        <f t="shared" si="205"/>
        <v>221</v>
      </c>
      <c r="CI251" s="27">
        <f t="shared" si="205"/>
        <v>258</v>
      </c>
      <c r="CJ251" s="27">
        <f t="shared" si="205"/>
        <v>219</v>
      </c>
      <c r="CK251" s="27">
        <f t="shared" si="205"/>
        <v>209</v>
      </c>
      <c r="CL251" s="27">
        <f t="shared" si="205"/>
        <v>2537</v>
      </c>
      <c r="CM251" s="27">
        <f t="shared" si="205"/>
        <v>195</v>
      </c>
      <c r="CN251" s="27">
        <f t="shared" si="205"/>
        <v>197</v>
      </c>
      <c r="CO251" s="27">
        <f t="shared" si="205"/>
        <v>239</v>
      </c>
      <c r="CP251" s="27">
        <f t="shared" si="205"/>
        <v>228</v>
      </c>
      <c r="CQ251" s="27">
        <f t="shared" si="205"/>
        <v>222</v>
      </c>
      <c r="CR251" s="27">
        <f t="shared" si="205"/>
        <v>255</v>
      </c>
      <c r="CS251" s="27">
        <f t="shared" si="205"/>
        <v>218</v>
      </c>
      <c r="CT251" s="27">
        <f t="shared" si="205"/>
        <v>247</v>
      </c>
      <c r="CU251" s="27">
        <f t="shared" si="205"/>
        <v>236</v>
      </c>
      <c r="CV251" s="27">
        <f t="shared" si="205"/>
        <v>221</v>
      </c>
      <c r="CW251" s="27">
        <f t="shared" si="205"/>
        <v>204</v>
      </c>
      <c r="CX251" s="27">
        <f t="shared" si="205"/>
        <v>227</v>
      </c>
      <c r="CY251" s="27">
        <f t="shared" si="205"/>
        <v>2689</v>
      </c>
      <c r="CZ251" s="27">
        <f t="shared" si="205"/>
        <v>232</v>
      </c>
      <c r="DA251" s="27">
        <f t="shared" si="205"/>
        <v>187</v>
      </c>
      <c r="DB251" s="27">
        <f t="shared" si="205"/>
        <v>268</v>
      </c>
      <c r="DC251" s="27">
        <f t="shared" si="205"/>
        <v>205</v>
      </c>
      <c r="DD251" s="27">
        <f t="shared" si="205"/>
        <v>252</v>
      </c>
      <c r="DE251" s="27">
        <f t="shared" si="205"/>
        <v>209</v>
      </c>
      <c r="DF251" s="27">
        <f t="shared" si="205"/>
        <v>226</v>
      </c>
      <c r="DG251" s="27">
        <f t="shared" si="205"/>
        <v>228</v>
      </c>
      <c r="DH251" s="27">
        <f t="shared" si="205"/>
        <v>215</v>
      </c>
      <c r="DI251" s="27">
        <f t="shared" si="205"/>
        <v>261</v>
      </c>
      <c r="DJ251" s="27">
        <f t="shared" si="205"/>
        <v>253</v>
      </c>
      <c r="DK251" s="27">
        <f t="shared" si="205"/>
        <v>255</v>
      </c>
      <c r="DL251" s="27">
        <f t="shared" si="205"/>
        <v>2791</v>
      </c>
      <c r="DM251" s="27">
        <f t="shared" si="205"/>
        <v>234</v>
      </c>
      <c r="DN251" s="27">
        <f t="shared" si="205"/>
        <v>197</v>
      </c>
      <c r="DO251" s="27">
        <f t="shared" si="205"/>
        <v>235</v>
      </c>
      <c r="DP251" s="27">
        <f t="shared" si="205"/>
        <v>236</v>
      </c>
      <c r="DQ251" s="27">
        <f t="shared" si="205"/>
        <v>244</v>
      </c>
      <c r="DR251" s="27">
        <f t="shared" si="205"/>
        <v>240</v>
      </c>
      <c r="DS251" s="27">
        <f t="shared" si="205"/>
        <v>245</v>
      </c>
      <c r="DT251" s="27">
        <f t="shared" si="205"/>
        <v>265</v>
      </c>
      <c r="DU251" s="27">
        <f t="shared" si="205"/>
        <v>239</v>
      </c>
      <c r="DV251" s="27">
        <f t="shared" si="205"/>
        <v>292</v>
      </c>
      <c r="DW251" s="27">
        <f t="shared" si="205"/>
        <v>276</v>
      </c>
      <c r="DX251" s="27">
        <f t="shared" si="205"/>
        <v>274</v>
      </c>
      <c r="DY251" s="27">
        <f>+DY116+DY117+DY150+DY151</f>
        <v>278</v>
      </c>
      <c r="DZ251" s="27">
        <f>+DZ116+DZ117+DZ150+DZ151</f>
        <v>268</v>
      </c>
      <c r="EA251" s="27">
        <f>+EA116+EA117+EA150+EA151</f>
        <v>0</v>
      </c>
    </row>
    <row r="252" spans="2:131" ht="20.100000000000001" customHeight="1" x14ac:dyDescent="0.25">
      <c r="B252" s="179" t="s">
        <v>98</v>
      </c>
      <c r="D252" s="27">
        <f t="shared" ref="D252:BO252" si="206">+D115+D124+D129+D132+D138+D139+D140+D141+D142+D152+D153+D154+D148</f>
        <v>1704</v>
      </c>
      <c r="E252" s="27">
        <f t="shared" si="206"/>
        <v>1367</v>
      </c>
      <c r="F252" s="27">
        <f t="shared" si="206"/>
        <v>1519</v>
      </c>
      <c r="G252" s="27">
        <f t="shared" si="206"/>
        <v>1444</v>
      </c>
      <c r="H252" s="27">
        <f t="shared" si="206"/>
        <v>1525</v>
      </c>
      <c r="I252" s="27">
        <f t="shared" si="206"/>
        <v>1478</v>
      </c>
      <c r="J252" s="27">
        <f t="shared" si="206"/>
        <v>1523</v>
      </c>
      <c r="K252" s="27">
        <f t="shared" si="206"/>
        <v>1333</v>
      </c>
      <c r="L252" s="27">
        <f t="shared" si="206"/>
        <v>1567</v>
      </c>
      <c r="M252" s="27">
        <f t="shared" si="206"/>
        <v>1629</v>
      </c>
      <c r="N252" s="27">
        <f t="shared" si="206"/>
        <v>1560</v>
      </c>
      <c r="O252" s="27">
        <f t="shared" si="206"/>
        <v>1809</v>
      </c>
      <c r="P252" s="27">
        <f t="shared" si="206"/>
        <v>1413</v>
      </c>
      <c r="Q252" s="27">
        <f t="shared" si="206"/>
        <v>1352</v>
      </c>
      <c r="R252" s="27">
        <f t="shared" si="206"/>
        <v>1773</v>
      </c>
      <c r="S252" s="27">
        <f t="shared" si="206"/>
        <v>1691</v>
      </c>
      <c r="T252" s="27">
        <f t="shared" si="206"/>
        <v>1835</v>
      </c>
      <c r="U252" s="27">
        <f t="shared" si="206"/>
        <v>1789</v>
      </c>
      <c r="V252" s="27">
        <f t="shared" si="206"/>
        <v>1788</v>
      </c>
      <c r="W252" s="27">
        <f t="shared" si="206"/>
        <v>1915</v>
      </c>
      <c r="X252" s="27">
        <f t="shared" si="206"/>
        <v>1947</v>
      </c>
      <c r="Y252" s="27">
        <f t="shared" si="206"/>
        <v>1885</v>
      </c>
      <c r="Z252" s="27">
        <f t="shared" si="206"/>
        <v>1808</v>
      </c>
      <c r="AA252" s="27">
        <f t="shared" si="206"/>
        <v>2070</v>
      </c>
      <c r="AB252" s="27">
        <f t="shared" si="206"/>
        <v>1805</v>
      </c>
      <c r="AC252" s="27">
        <f t="shared" si="206"/>
        <v>1862</v>
      </c>
      <c r="AD252" s="27">
        <f t="shared" si="206"/>
        <v>2029</v>
      </c>
      <c r="AE252" s="27">
        <f t="shared" si="206"/>
        <v>1880</v>
      </c>
      <c r="AF252" s="27">
        <f t="shared" si="206"/>
        <v>2075</v>
      </c>
      <c r="AG252" s="27">
        <f t="shared" si="206"/>
        <v>1945</v>
      </c>
      <c r="AH252" s="27">
        <f t="shared" si="206"/>
        <v>1687</v>
      </c>
      <c r="AI252" s="27">
        <f t="shared" si="206"/>
        <v>1645</v>
      </c>
      <c r="AJ252" s="27">
        <f t="shared" si="206"/>
        <v>1573</v>
      </c>
      <c r="AK252" s="27">
        <f t="shared" si="206"/>
        <v>1528</v>
      </c>
      <c r="AL252" s="27">
        <f t="shared" si="206"/>
        <v>1579</v>
      </c>
      <c r="AM252" s="27">
        <f t="shared" si="206"/>
        <v>1744</v>
      </c>
      <c r="AN252" s="27">
        <f t="shared" si="206"/>
        <v>1509</v>
      </c>
      <c r="AO252" s="27">
        <f t="shared" si="206"/>
        <v>1535</v>
      </c>
      <c r="AP252" s="27">
        <f t="shared" si="206"/>
        <v>1776</v>
      </c>
      <c r="AQ252" s="27">
        <f t="shared" si="206"/>
        <v>1526</v>
      </c>
      <c r="AR252" s="27">
        <f t="shared" si="206"/>
        <v>1881</v>
      </c>
      <c r="AS252" s="27">
        <f t="shared" si="206"/>
        <v>1605</v>
      </c>
      <c r="AT252" s="27">
        <f t="shared" si="206"/>
        <v>1902</v>
      </c>
      <c r="AU252" s="27">
        <f t="shared" si="206"/>
        <v>1800</v>
      </c>
      <c r="AV252" s="27">
        <f t="shared" si="206"/>
        <v>1744</v>
      </c>
      <c r="AW252" s="27">
        <f t="shared" si="206"/>
        <v>2093</v>
      </c>
      <c r="AX252" s="27">
        <f t="shared" si="206"/>
        <v>1829</v>
      </c>
      <c r="AY252" s="27">
        <f t="shared" si="206"/>
        <v>1854</v>
      </c>
      <c r="AZ252" s="27">
        <f t="shared" si="206"/>
        <v>1667</v>
      </c>
      <c r="BA252" s="27">
        <f t="shared" si="206"/>
        <v>1717</v>
      </c>
      <c r="BB252" s="27">
        <f t="shared" si="206"/>
        <v>1973</v>
      </c>
      <c r="BC252" s="27">
        <f t="shared" si="206"/>
        <v>2228</v>
      </c>
      <c r="BD252" s="27">
        <f t="shared" si="206"/>
        <v>2563</v>
      </c>
      <c r="BE252" s="27">
        <f t="shared" si="206"/>
        <v>2211</v>
      </c>
      <c r="BF252" s="27">
        <f t="shared" si="206"/>
        <v>2760</v>
      </c>
      <c r="BG252" s="27">
        <f t="shared" si="206"/>
        <v>2337</v>
      </c>
      <c r="BH252" s="27">
        <f t="shared" si="206"/>
        <v>2368</v>
      </c>
      <c r="BI252" s="27">
        <f t="shared" si="206"/>
        <v>2606</v>
      </c>
      <c r="BJ252" s="27">
        <f t="shared" si="206"/>
        <v>2652</v>
      </c>
      <c r="BK252" s="27">
        <f t="shared" si="206"/>
        <v>3009</v>
      </c>
      <c r="BL252" s="27">
        <f t="shared" si="206"/>
        <v>28091</v>
      </c>
      <c r="BM252" s="27">
        <f t="shared" si="206"/>
        <v>2644</v>
      </c>
      <c r="BN252" s="27">
        <f t="shared" si="206"/>
        <v>2572</v>
      </c>
      <c r="BO252" s="27">
        <f t="shared" si="206"/>
        <v>2690</v>
      </c>
      <c r="BP252" s="27">
        <f t="shared" ref="BP252:DX252" si="207">+BP115+BP124+BP129+BP132+BP138+BP139+BP140+BP141+BP142+BP152+BP153+BP154+BP148</f>
        <v>2817</v>
      </c>
      <c r="BQ252" s="27">
        <f t="shared" si="207"/>
        <v>2937</v>
      </c>
      <c r="BR252" s="27">
        <f t="shared" si="207"/>
        <v>2684</v>
      </c>
      <c r="BS252" s="27">
        <f t="shared" si="207"/>
        <v>3061</v>
      </c>
      <c r="BT252" s="27">
        <f t="shared" si="207"/>
        <v>2740</v>
      </c>
      <c r="BU252" s="27">
        <f t="shared" si="207"/>
        <v>2887</v>
      </c>
      <c r="BV252" s="27">
        <f t="shared" si="207"/>
        <v>3361</v>
      </c>
      <c r="BW252" s="27">
        <f t="shared" si="207"/>
        <v>2834</v>
      </c>
      <c r="BX252" s="27">
        <f t="shared" si="207"/>
        <v>3672</v>
      </c>
      <c r="BY252" s="27">
        <f t="shared" si="207"/>
        <v>34899</v>
      </c>
      <c r="BZ252" s="27">
        <f t="shared" si="207"/>
        <v>2992</v>
      </c>
      <c r="CA252" s="27">
        <f t="shared" si="207"/>
        <v>2822</v>
      </c>
      <c r="CB252" s="27">
        <f t="shared" si="207"/>
        <v>3300</v>
      </c>
      <c r="CC252" s="27">
        <f t="shared" si="207"/>
        <v>3355</v>
      </c>
      <c r="CD252" s="27">
        <f t="shared" si="207"/>
        <v>3228</v>
      </c>
      <c r="CE252" s="27">
        <f t="shared" si="207"/>
        <v>3499</v>
      </c>
      <c r="CF252" s="27">
        <f t="shared" si="207"/>
        <v>3984</v>
      </c>
      <c r="CG252" s="27">
        <f t="shared" si="207"/>
        <v>3652</v>
      </c>
      <c r="CH252" s="27">
        <f t="shared" si="207"/>
        <v>3697</v>
      </c>
      <c r="CI252" s="27">
        <f t="shared" si="207"/>
        <v>4112</v>
      </c>
      <c r="CJ252" s="27">
        <f t="shared" si="207"/>
        <v>3882</v>
      </c>
      <c r="CK252" s="27">
        <f t="shared" si="207"/>
        <v>4447</v>
      </c>
      <c r="CL252" s="27">
        <f t="shared" si="207"/>
        <v>42970</v>
      </c>
      <c r="CM252" s="27">
        <f t="shared" si="207"/>
        <v>3728</v>
      </c>
      <c r="CN252" s="27">
        <f t="shared" si="207"/>
        <v>3739</v>
      </c>
      <c r="CO252" s="27">
        <f t="shared" si="207"/>
        <v>4780</v>
      </c>
      <c r="CP252" s="27">
        <f t="shared" si="207"/>
        <v>4738</v>
      </c>
      <c r="CQ252" s="27">
        <f t="shared" si="207"/>
        <v>4625</v>
      </c>
      <c r="CR252" s="27">
        <f t="shared" si="207"/>
        <v>5097</v>
      </c>
      <c r="CS252" s="27">
        <f t="shared" si="207"/>
        <v>4848</v>
      </c>
      <c r="CT252" s="27">
        <f t="shared" si="207"/>
        <v>5645</v>
      </c>
      <c r="CU252" s="27">
        <f t="shared" si="207"/>
        <v>5615</v>
      </c>
      <c r="CV252" s="27">
        <f t="shared" si="207"/>
        <v>5601</v>
      </c>
      <c r="CW252" s="27">
        <f t="shared" si="207"/>
        <v>5896</v>
      </c>
      <c r="CX252" s="27">
        <f t="shared" si="207"/>
        <v>7332</v>
      </c>
      <c r="CY252" s="27">
        <f t="shared" si="207"/>
        <v>61644</v>
      </c>
      <c r="CZ252" s="27">
        <f t="shared" si="207"/>
        <v>6463</v>
      </c>
      <c r="DA252" s="27">
        <f t="shared" si="207"/>
        <v>5901</v>
      </c>
      <c r="DB252" s="27">
        <f t="shared" si="207"/>
        <v>7636</v>
      </c>
      <c r="DC252" s="27">
        <f t="shared" si="207"/>
        <v>5863</v>
      </c>
      <c r="DD252" s="27">
        <f t="shared" si="207"/>
        <v>7118</v>
      </c>
      <c r="DE252" s="27">
        <f t="shared" si="207"/>
        <v>6408</v>
      </c>
      <c r="DF252" s="27">
        <f t="shared" si="207"/>
        <v>5818</v>
      </c>
      <c r="DG252" s="27">
        <f t="shared" si="207"/>
        <v>6279</v>
      </c>
      <c r="DH252" s="27">
        <f t="shared" si="207"/>
        <v>5585</v>
      </c>
      <c r="DI252" s="27">
        <f t="shared" si="207"/>
        <v>5996</v>
      </c>
      <c r="DJ252" s="27">
        <f t="shared" si="207"/>
        <v>5761</v>
      </c>
      <c r="DK252" s="27">
        <f t="shared" si="207"/>
        <v>5732</v>
      </c>
      <c r="DL252" s="27">
        <f t="shared" si="207"/>
        <v>74560</v>
      </c>
      <c r="DM252" s="27">
        <f t="shared" si="207"/>
        <v>5518</v>
      </c>
      <c r="DN252" s="27">
        <f t="shared" si="207"/>
        <v>4915</v>
      </c>
      <c r="DO252" s="27">
        <f t="shared" si="207"/>
        <v>5776</v>
      </c>
      <c r="DP252" s="27">
        <f t="shared" si="207"/>
        <v>5940</v>
      </c>
      <c r="DQ252" s="27">
        <f t="shared" si="207"/>
        <v>5966</v>
      </c>
      <c r="DR252" s="27">
        <f t="shared" si="207"/>
        <v>6059</v>
      </c>
      <c r="DS252" s="27">
        <f t="shared" si="207"/>
        <v>6108</v>
      </c>
      <c r="DT252" s="27">
        <f t="shared" si="207"/>
        <v>6770</v>
      </c>
      <c r="DU252" s="27">
        <f t="shared" si="207"/>
        <v>6030</v>
      </c>
      <c r="DV252" s="27">
        <f t="shared" si="207"/>
        <v>6726</v>
      </c>
      <c r="DW252" s="27">
        <f t="shared" si="207"/>
        <v>6340</v>
      </c>
      <c r="DX252" s="27">
        <f t="shared" si="207"/>
        <v>6496</v>
      </c>
      <c r="DY252" s="27">
        <f>+DY115+DY124+DY129+DY132+DY138+DY139+DY140+DY141+DY142+DY152+DY153+DY154+DY148</f>
        <v>6037</v>
      </c>
      <c r="DZ252" s="27">
        <f>+DZ115+DZ124+DZ129+DZ132+DZ138+DZ139+DZ140+DZ141+DZ142+DZ152+DZ153+DZ154+DZ148</f>
        <v>5388</v>
      </c>
      <c r="EA252" s="27">
        <f>+EA115+EA124+EA129+EA132+EA138+EA139+EA140+EA141+EA142+EA152+EA153+EA154+EA148</f>
        <v>0</v>
      </c>
    </row>
    <row r="253" spans="2:131" ht="20.100000000000001" customHeight="1" x14ac:dyDescent="0.25">
      <c r="B253" s="179" t="s">
        <v>99</v>
      </c>
      <c r="D253" s="27">
        <f t="shared" ref="D253:BO253" si="208">+D121+D130</f>
        <v>474</v>
      </c>
      <c r="E253" s="27">
        <f t="shared" si="208"/>
        <v>413</v>
      </c>
      <c r="F253" s="27">
        <f t="shared" si="208"/>
        <v>492</v>
      </c>
      <c r="G253" s="27">
        <f t="shared" si="208"/>
        <v>489</v>
      </c>
      <c r="H253" s="27">
        <f t="shared" si="208"/>
        <v>448</v>
      </c>
      <c r="I253" s="27">
        <f t="shared" si="208"/>
        <v>483</v>
      </c>
      <c r="J253" s="27">
        <f t="shared" si="208"/>
        <v>510</v>
      </c>
      <c r="K253" s="27">
        <f t="shared" si="208"/>
        <v>459</v>
      </c>
      <c r="L253" s="27">
        <f t="shared" si="208"/>
        <v>520</v>
      </c>
      <c r="M253" s="27">
        <f t="shared" si="208"/>
        <v>497</v>
      </c>
      <c r="N253" s="27">
        <f t="shared" si="208"/>
        <v>483</v>
      </c>
      <c r="O253" s="27">
        <f t="shared" si="208"/>
        <v>516</v>
      </c>
      <c r="P253" s="27">
        <f t="shared" si="208"/>
        <v>455</v>
      </c>
      <c r="Q253" s="27">
        <f t="shared" si="208"/>
        <v>434</v>
      </c>
      <c r="R253" s="27">
        <f t="shared" si="208"/>
        <v>561</v>
      </c>
      <c r="S253" s="27">
        <f t="shared" si="208"/>
        <v>501</v>
      </c>
      <c r="T253" s="27">
        <f t="shared" si="208"/>
        <v>509</v>
      </c>
      <c r="U253" s="27">
        <f t="shared" si="208"/>
        <v>499</v>
      </c>
      <c r="V253" s="27">
        <f t="shared" si="208"/>
        <v>533</v>
      </c>
      <c r="W253" s="27">
        <f t="shared" si="208"/>
        <v>523</v>
      </c>
      <c r="X253" s="27">
        <f t="shared" si="208"/>
        <v>542</v>
      </c>
      <c r="Y253" s="27">
        <f t="shared" si="208"/>
        <v>521</v>
      </c>
      <c r="Z253" s="27">
        <f t="shared" si="208"/>
        <v>521</v>
      </c>
      <c r="AA253" s="27">
        <f t="shared" si="208"/>
        <v>571</v>
      </c>
      <c r="AB253" s="27">
        <f t="shared" si="208"/>
        <v>503</v>
      </c>
      <c r="AC253" s="27">
        <f t="shared" si="208"/>
        <v>479</v>
      </c>
      <c r="AD253" s="27">
        <f t="shared" si="208"/>
        <v>516</v>
      </c>
      <c r="AE253" s="27">
        <f t="shared" si="208"/>
        <v>512</v>
      </c>
      <c r="AF253" s="27">
        <f t="shared" si="208"/>
        <v>545</v>
      </c>
      <c r="AG253" s="27">
        <f t="shared" si="208"/>
        <v>527</v>
      </c>
      <c r="AH253" s="27">
        <f t="shared" si="208"/>
        <v>564</v>
      </c>
      <c r="AI253" s="27">
        <f t="shared" si="208"/>
        <v>817</v>
      </c>
      <c r="AJ253" s="27">
        <f t="shared" si="208"/>
        <v>806</v>
      </c>
      <c r="AK253" s="27">
        <f t="shared" si="208"/>
        <v>724</v>
      </c>
      <c r="AL253" s="27">
        <f t="shared" si="208"/>
        <v>780</v>
      </c>
      <c r="AM253" s="27">
        <f t="shared" si="208"/>
        <v>811</v>
      </c>
      <c r="AN253" s="27">
        <f t="shared" si="208"/>
        <v>743</v>
      </c>
      <c r="AO253" s="27">
        <f t="shared" si="208"/>
        <v>720</v>
      </c>
      <c r="AP253" s="27">
        <f t="shared" si="208"/>
        <v>871</v>
      </c>
      <c r="AQ253" s="27">
        <f t="shared" si="208"/>
        <v>759</v>
      </c>
      <c r="AR253" s="27">
        <f t="shared" si="208"/>
        <v>921</v>
      </c>
      <c r="AS253" s="27">
        <f t="shared" si="208"/>
        <v>796</v>
      </c>
      <c r="AT253" s="27">
        <f t="shared" si="208"/>
        <v>873</v>
      </c>
      <c r="AU253" s="27">
        <f t="shared" si="208"/>
        <v>913</v>
      </c>
      <c r="AV253" s="27">
        <f t="shared" si="208"/>
        <v>811</v>
      </c>
      <c r="AW253" s="27">
        <f t="shared" si="208"/>
        <v>971</v>
      </c>
      <c r="AX253" s="27">
        <f t="shared" si="208"/>
        <v>853</v>
      </c>
      <c r="AY253" s="27">
        <f t="shared" si="208"/>
        <v>825</v>
      </c>
      <c r="AZ253" s="27">
        <f t="shared" si="208"/>
        <v>861</v>
      </c>
      <c r="BA253" s="27">
        <f t="shared" si="208"/>
        <v>767</v>
      </c>
      <c r="BB253" s="27">
        <f t="shared" si="208"/>
        <v>862</v>
      </c>
      <c r="BC253" s="27">
        <f t="shared" si="208"/>
        <v>947</v>
      </c>
      <c r="BD253" s="27">
        <f t="shared" si="208"/>
        <v>880</v>
      </c>
      <c r="BE253" s="27">
        <f t="shared" si="208"/>
        <v>840</v>
      </c>
      <c r="BF253" s="27">
        <f t="shared" si="208"/>
        <v>991</v>
      </c>
      <c r="BG253" s="27">
        <f t="shared" si="208"/>
        <v>930</v>
      </c>
      <c r="BH253" s="27">
        <f t="shared" si="208"/>
        <v>929</v>
      </c>
      <c r="BI253" s="27">
        <f t="shared" si="208"/>
        <v>1011</v>
      </c>
      <c r="BJ253" s="27">
        <f t="shared" si="208"/>
        <v>966</v>
      </c>
      <c r="BK253" s="27">
        <f t="shared" si="208"/>
        <v>981</v>
      </c>
      <c r="BL253" s="27">
        <f t="shared" si="208"/>
        <v>10965</v>
      </c>
      <c r="BM253" s="27">
        <f t="shared" si="208"/>
        <v>955</v>
      </c>
      <c r="BN253" s="27">
        <f t="shared" si="208"/>
        <v>919</v>
      </c>
      <c r="BO253" s="27">
        <f t="shared" si="208"/>
        <v>902</v>
      </c>
      <c r="BP253" s="27">
        <f t="shared" ref="BP253:DX253" si="209">+BP121+BP130</f>
        <v>953</v>
      </c>
      <c r="BQ253" s="27">
        <f t="shared" si="209"/>
        <v>1004</v>
      </c>
      <c r="BR253" s="27">
        <f t="shared" si="209"/>
        <v>959</v>
      </c>
      <c r="BS253" s="27">
        <f t="shared" si="209"/>
        <v>1068</v>
      </c>
      <c r="BT253" s="27">
        <f t="shared" si="209"/>
        <v>1013</v>
      </c>
      <c r="BU253" s="27">
        <f t="shared" si="209"/>
        <v>1076</v>
      </c>
      <c r="BV253" s="27">
        <f t="shared" si="209"/>
        <v>1044</v>
      </c>
      <c r="BW253" s="27">
        <f t="shared" si="209"/>
        <v>861</v>
      </c>
      <c r="BX253" s="27">
        <f t="shared" si="209"/>
        <v>1005</v>
      </c>
      <c r="BY253" s="27">
        <f t="shared" si="209"/>
        <v>11759</v>
      </c>
      <c r="BZ253" s="27">
        <f t="shared" si="209"/>
        <v>869</v>
      </c>
      <c r="CA253" s="27">
        <f t="shared" si="209"/>
        <v>765</v>
      </c>
      <c r="CB253" s="27">
        <f t="shared" si="209"/>
        <v>934</v>
      </c>
      <c r="CC253" s="27">
        <f t="shared" si="209"/>
        <v>924</v>
      </c>
      <c r="CD253" s="27">
        <f t="shared" si="209"/>
        <v>879</v>
      </c>
      <c r="CE253" s="27">
        <f t="shared" si="209"/>
        <v>890</v>
      </c>
      <c r="CF253" s="27">
        <f t="shared" si="209"/>
        <v>968</v>
      </c>
      <c r="CG253" s="27">
        <f t="shared" si="209"/>
        <v>841</v>
      </c>
      <c r="CH253" s="27">
        <f t="shared" si="209"/>
        <v>945</v>
      </c>
      <c r="CI253" s="27">
        <f t="shared" si="209"/>
        <v>986</v>
      </c>
      <c r="CJ253" s="27">
        <f t="shared" si="209"/>
        <v>908</v>
      </c>
      <c r="CK253" s="27">
        <f t="shared" si="209"/>
        <v>1038</v>
      </c>
      <c r="CL253" s="27">
        <f t="shared" si="209"/>
        <v>10947</v>
      </c>
      <c r="CM253" s="27">
        <f t="shared" si="209"/>
        <v>870</v>
      </c>
      <c r="CN253" s="27">
        <f t="shared" si="209"/>
        <v>856</v>
      </c>
      <c r="CO253" s="27">
        <f t="shared" si="209"/>
        <v>1005</v>
      </c>
      <c r="CP253" s="27">
        <f t="shared" si="209"/>
        <v>969</v>
      </c>
      <c r="CQ253" s="27">
        <f t="shared" si="209"/>
        <v>918</v>
      </c>
      <c r="CR253" s="27">
        <f t="shared" si="209"/>
        <v>1005</v>
      </c>
      <c r="CS253" s="27">
        <f t="shared" si="209"/>
        <v>962</v>
      </c>
      <c r="CT253" s="27">
        <f t="shared" si="209"/>
        <v>1114</v>
      </c>
      <c r="CU253" s="27">
        <f t="shared" si="209"/>
        <v>1125</v>
      </c>
      <c r="CV253" s="27">
        <f t="shared" si="209"/>
        <v>1090</v>
      </c>
      <c r="CW253" s="27">
        <f t="shared" si="209"/>
        <v>1088</v>
      </c>
      <c r="CX253" s="27">
        <f t="shared" si="209"/>
        <v>1107</v>
      </c>
      <c r="CY253" s="27">
        <f t="shared" si="209"/>
        <v>12109</v>
      </c>
      <c r="CZ253" s="27">
        <f t="shared" si="209"/>
        <v>1046</v>
      </c>
      <c r="DA253" s="27">
        <f t="shared" si="209"/>
        <v>937</v>
      </c>
      <c r="DB253" s="27">
        <f t="shared" si="209"/>
        <v>1248</v>
      </c>
      <c r="DC253" s="27">
        <f t="shared" si="209"/>
        <v>1063</v>
      </c>
      <c r="DD253" s="27">
        <f t="shared" si="209"/>
        <v>1221</v>
      </c>
      <c r="DE253" s="27">
        <f t="shared" si="209"/>
        <v>1122</v>
      </c>
      <c r="DF253" s="27">
        <f t="shared" si="209"/>
        <v>1179</v>
      </c>
      <c r="DG253" s="27">
        <f t="shared" si="209"/>
        <v>1230</v>
      </c>
      <c r="DH253" s="27">
        <f t="shared" si="209"/>
        <v>1226</v>
      </c>
      <c r="DI253" s="27">
        <f t="shared" si="209"/>
        <v>1278</v>
      </c>
      <c r="DJ253" s="27">
        <f t="shared" si="209"/>
        <v>1224</v>
      </c>
      <c r="DK253" s="27">
        <f t="shared" si="209"/>
        <v>1190</v>
      </c>
      <c r="DL253" s="27">
        <f t="shared" si="209"/>
        <v>13964</v>
      </c>
      <c r="DM253" s="27">
        <f t="shared" si="209"/>
        <v>1274</v>
      </c>
      <c r="DN253" s="27">
        <f t="shared" si="209"/>
        <v>1048</v>
      </c>
      <c r="DO253" s="27">
        <f t="shared" si="209"/>
        <v>1218</v>
      </c>
      <c r="DP253" s="27">
        <f t="shared" si="209"/>
        <v>1232</v>
      </c>
      <c r="DQ253" s="27">
        <f t="shared" si="209"/>
        <v>1239</v>
      </c>
      <c r="DR253" s="27">
        <f t="shared" si="209"/>
        <v>1200</v>
      </c>
      <c r="DS253" s="27">
        <f t="shared" si="209"/>
        <v>1287</v>
      </c>
      <c r="DT253" s="27">
        <f t="shared" si="209"/>
        <v>1279</v>
      </c>
      <c r="DU253" s="27">
        <f t="shared" si="209"/>
        <v>1167</v>
      </c>
      <c r="DV253" s="27">
        <f t="shared" si="209"/>
        <v>1348</v>
      </c>
      <c r="DW253" s="27">
        <f t="shared" si="209"/>
        <v>1236</v>
      </c>
      <c r="DX253" s="27">
        <f t="shared" si="209"/>
        <v>1227</v>
      </c>
      <c r="DY253" s="27">
        <f>+DY121+DY130</f>
        <v>1322</v>
      </c>
      <c r="DZ253" s="27">
        <f>+DZ121+DZ130</f>
        <v>1202</v>
      </c>
      <c r="EA253" s="27">
        <f>+EA121+EA130</f>
        <v>0</v>
      </c>
    </row>
    <row r="254" spans="2:131" ht="20.100000000000001" customHeight="1" x14ac:dyDescent="0.25">
      <c r="B254" s="452" t="s">
        <v>260</v>
      </c>
      <c r="D254" s="27">
        <f>+D146+D147+D162+D161</f>
        <v>0</v>
      </c>
      <c r="E254" s="27">
        <f t="shared" ref="E254:BP254" si="210">+E146+E147+E162+E161</f>
        <v>0</v>
      </c>
      <c r="F254" s="27">
        <f t="shared" si="210"/>
        <v>0</v>
      </c>
      <c r="G254" s="27">
        <f t="shared" si="210"/>
        <v>0</v>
      </c>
      <c r="H254" s="27">
        <f t="shared" si="210"/>
        <v>0</v>
      </c>
      <c r="I254" s="27">
        <f t="shared" si="210"/>
        <v>0</v>
      </c>
      <c r="J254" s="27">
        <f t="shared" si="210"/>
        <v>0</v>
      </c>
      <c r="K254" s="27">
        <f t="shared" si="210"/>
        <v>0</v>
      </c>
      <c r="L254" s="27">
        <f t="shared" si="210"/>
        <v>0</v>
      </c>
      <c r="M254" s="27">
        <f t="shared" si="210"/>
        <v>0</v>
      </c>
      <c r="N254" s="27">
        <f t="shared" si="210"/>
        <v>0</v>
      </c>
      <c r="O254" s="27">
        <f t="shared" si="210"/>
        <v>0</v>
      </c>
      <c r="P254" s="27">
        <f t="shared" si="210"/>
        <v>0</v>
      </c>
      <c r="Q254" s="27">
        <f t="shared" si="210"/>
        <v>0</v>
      </c>
      <c r="R254" s="27">
        <f t="shared" si="210"/>
        <v>0</v>
      </c>
      <c r="S254" s="27">
        <f t="shared" si="210"/>
        <v>0</v>
      </c>
      <c r="T254" s="27">
        <f t="shared" si="210"/>
        <v>0</v>
      </c>
      <c r="U254" s="27">
        <f t="shared" si="210"/>
        <v>0</v>
      </c>
      <c r="V254" s="27">
        <f t="shared" si="210"/>
        <v>0</v>
      </c>
      <c r="W254" s="27">
        <f t="shared" si="210"/>
        <v>0</v>
      </c>
      <c r="X254" s="27">
        <f t="shared" si="210"/>
        <v>0</v>
      </c>
      <c r="Y254" s="27">
        <f t="shared" si="210"/>
        <v>0</v>
      </c>
      <c r="Z254" s="27">
        <f t="shared" si="210"/>
        <v>0</v>
      </c>
      <c r="AA254" s="27">
        <f t="shared" si="210"/>
        <v>0</v>
      </c>
      <c r="AB254" s="27">
        <f t="shared" si="210"/>
        <v>0</v>
      </c>
      <c r="AC254" s="27">
        <f t="shared" si="210"/>
        <v>0</v>
      </c>
      <c r="AD254" s="27">
        <f t="shared" si="210"/>
        <v>0</v>
      </c>
      <c r="AE254" s="27">
        <f t="shared" si="210"/>
        <v>0</v>
      </c>
      <c r="AF254" s="27">
        <f t="shared" si="210"/>
        <v>0</v>
      </c>
      <c r="AG254" s="27">
        <f t="shared" si="210"/>
        <v>0</v>
      </c>
      <c r="AH254" s="27">
        <f t="shared" si="210"/>
        <v>0</v>
      </c>
      <c r="AI254" s="27">
        <f t="shared" si="210"/>
        <v>0</v>
      </c>
      <c r="AJ254" s="27">
        <f t="shared" si="210"/>
        <v>0</v>
      </c>
      <c r="AK254" s="27">
        <f t="shared" si="210"/>
        <v>0</v>
      </c>
      <c r="AL254" s="27">
        <f t="shared" si="210"/>
        <v>0</v>
      </c>
      <c r="AM254" s="27">
        <f t="shared" si="210"/>
        <v>0</v>
      </c>
      <c r="AN254" s="27">
        <f t="shared" si="210"/>
        <v>0</v>
      </c>
      <c r="AO254" s="27">
        <f t="shared" si="210"/>
        <v>0</v>
      </c>
      <c r="AP254" s="27">
        <f t="shared" si="210"/>
        <v>0</v>
      </c>
      <c r="AQ254" s="27">
        <f t="shared" si="210"/>
        <v>0</v>
      </c>
      <c r="AR254" s="27">
        <f t="shared" si="210"/>
        <v>0</v>
      </c>
      <c r="AS254" s="27">
        <f t="shared" si="210"/>
        <v>0</v>
      </c>
      <c r="AT254" s="27">
        <f t="shared" si="210"/>
        <v>0</v>
      </c>
      <c r="AU254" s="27">
        <f t="shared" si="210"/>
        <v>0</v>
      </c>
      <c r="AV254" s="27">
        <f t="shared" si="210"/>
        <v>0</v>
      </c>
      <c r="AW254" s="27">
        <f t="shared" si="210"/>
        <v>0</v>
      </c>
      <c r="AX254" s="27">
        <f t="shared" si="210"/>
        <v>0</v>
      </c>
      <c r="AY254" s="27">
        <f t="shared" si="210"/>
        <v>0</v>
      </c>
      <c r="AZ254" s="27">
        <f t="shared" si="210"/>
        <v>0</v>
      </c>
      <c r="BA254" s="27">
        <f t="shared" si="210"/>
        <v>0</v>
      </c>
      <c r="BB254" s="27">
        <f t="shared" si="210"/>
        <v>0</v>
      </c>
      <c r="BC254" s="27">
        <f t="shared" si="210"/>
        <v>0</v>
      </c>
      <c r="BD254" s="27">
        <f t="shared" si="210"/>
        <v>0</v>
      </c>
      <c r="BE254" s="27">
        <f t="shared" si="210"/>
        <v>0</v>
      </c>
      <c r="BF254" s="27">
        <f t="shared" si="210"/>
        <v>0</v>
      </c>
      <c r="BG254" s="27">
        <f t="shared" si="210"/>
        <v>0</v>
      </c>
      <c r="BH254" s="27">
        <f t="shared" si="210"/>
        <v>0</v>
      </c>
      <c r="BI254" s="27">
        <f t="shared" si="210"/>
        <v>0</v>
      </c>
      <c r="BJ254" s="27">
        <f t="shared" si="210"/>
        <v>0</v>
      </c>
      <c r="BK254" s="27">
        <f t="shared" si="210"/>
        <v>0</v>
      </c>
      <c r="BL254" s="27">
        <f t="shared" si="210"/>
        <v>0</v>
      </c>
      <c r="BM254" s="27">
        <f t="shared" si="210"/>
        <v>0</v>
      </c>
      <c r="BN254" s="27">
        <f t="shared" si="210"/>
        <v>0</v>
      </c>
      <c r="BO254" s="27">
        <f t="shared" si="210"/>
        <v>0</v>
      </c>
      <c r="BP254" s="27">
        <f t="shared" si="210"/>
        <v>0</v>
      </c>
      <c r="BQ254" s="27">
        <f t="shared" ref="BQ254:DZ254" si="211">+BQ146+BQ147+BQ162+BQ161</f>
        <v>0</v>
      </c>
      <c r="BR254" s="27">
        <f t="shared" si="211"/>
        <v>0</v>
      </c>
      <c r="BS254" s="27">
        <f t="shared" si="211"/>
        <v>0</v>
      </c>
      <c r="BT254" s="27">
        <f t="shared" si="211"/>
        <v>0</v>
      </c>
      <c r="BU254" s="27">
        <f t="shared" si="211"/>
        <v>0</v>
      </c>
      <c r="BV254" s="27">
        <f t="shared" si="211"/>
        <v>0</v>
      </c>
      <c r="BW254" s="27">
        <f t="shared" si="211"/>
        <v>0</v>
      </c>
      <c r="BX254" s="27">
        <f t="shared" si="211"/>
        <v>0</v>
      </c>
      <c r="BY254" s="27">
        <f t="shared" si="211"/>
        <v>0</v>
      </c>
      <c r="BZ254" s="27">
        <f t="shared" si="211"/>
        <v>0</v>
      </c>
      <c r="CA254" s="27">
        <f t="shared" si="211"/>
        <v>0</v>
      </c>
      <c r="CB254" s="27">
        <f t="shared" si="211"/>
        <v>0</v>
      </c>
      <c r="CC254" s="27">
        <f t="shared" si="211"/>
        <v>0</v>
      </c>
      <c r="CD254" s="27">
        <f t="shared" si="211"/>
        <v>0</v>
      </c>
      <c r="CE254" s="27">
        <f t="shared" si="211"/>
        <v>0</v>
      </c>
      <c r="CF254" s="27">
        <f t="shared" si="211"/>
        <v>0</v>
      </c>
      <c r="CG254" s="27">
        <f t="shared" si="211"/>
        <v>0</v>
      </c>
      <c r="CH254" s="27">
        <f t="shared" si="211"/>
        <v>0</v>
      </c>
      <c r="CI254" s="27">
        <f t="shared" si="211"/>
        <v>0</v>
      </c>
      <c r="CJ254" s="27">
        <f t="shared" si="211"/>
        <v>0</v>
      </c>
      <c r="CK254" s="27">
        <f t="shared" si="211"/>
        <v>0</v>
      </c>
      <c r="CL254" s="27">
        <f t="shared" si="211"/>
        <v>0</v>
      </c>
      <c r="CM254" s="27">
        <f t="shared" si="211"/>
        <v>0</v>
      </c>
      <c r="CN254" s="27">
        <f t="shared" si="211"/>
        <v>0</v>
      </c>
      <c r="CO254" s="27">
        <f t="shared" si="211"/>
        <v>0</v>
      </c>
      <c r="CP254" s="27">
        <f t="shared" si="211"/>
        <v>0</v>
      </c>
      <c r="CQ254" s="27">
        <f t="shared" si="211"/>
        <v>0</v>
      </c>
      <c r="CR254" s="27">
        <f t="shared" si="211"/>
        <v>0</v>
      </c>
      <c r="CS254" s="27">
        <f t="shared" si="211"/>
        <v>0</v>
      </c>
      <c r="CT254" s="27">
        <f t="shared" si="211"/>
        <v>0</v>
      </c>
      <c r="CU254" s="27">
        <f t="shared" si="211"/>
        <v>0</v>
      </c>
      <c r="CV254" s="27">
        <f t="shared" si="211"/>
        <v>0</v>
      </c>
      <c r="CW254" s="27">
        <f t="shared" si="211"/>
        <v>0</v>
      </c>
      <c r="CX254" s="27">
        <f t="shared" si="211"/>
        <v>0</v>
      </c>
      <c r="CY254" s="27">
        <f t="shared" si="211"/>
        <v>0</v>
      </c>
      <c r="CZ254" s="27">
        <f t="shared" si="211"/>
        <v>0</v>
      </c>
      <c r="DA254" s="27">
        <f t="shared" si="211"/>
        <v>0</v>
      </c>
      <c r="DB254" s="27">
        <f t="shared" si="211"/>
        <v>0</v>
      </c>
      <c r="DC254" s="27">
        <f t="shared" si="211"/>
        <v>0</v>
      </c>
      <c r="DD254" s="27">
        <f t="shared" si="211"/>
        <v>0</v>
      </c>
      <c r="DE254" s="27">
        <f t="shared" si="211"/>
        <v>0</v>
      </c>
      <c r="DF254" s="27">
        <f t="shared" si="211"/>
        <v>0</v>
      </c>
      <c r="DG254" s="27">
        <f t="shared" si="211"/>
        <v>0</v>
      </c>
      <c r="DH254" s="27">
        <f t="shared" si="211"/>
        <v>0</v>
      </c>
      <c r="DI254" s="27">
        <f t="shared" si="211"/>
        <v>0</v>
      </c>
      <c r="DJ254" s="27">
        <f t="shared" si="211"/>
        <v>0</v>
      </c>
      <c r="DK254" s="27">
        <f t="shared" si="211"/>
        <v>0</v>
      </c>
      <c r="DL254" s="27">
        <f t="shared" si="211"/>
        <v>0</v>
      </c>
      <c r="DM254" s="27">
        <f t="shared" si="211"/>
        <v>0</v>
      </c>
      <c r="DN254" s="27">
        <f t="shared" si="211"/>
        <v>0</v>
      </c>
      <c r="DO254" s="27">
        <f t="shared" si="211"/>
        <v>0</v>
      </c>
      <c r="DP254" s="27">
        <f t="shared" si="211"/>
        <v>0</v>
      </c>
      <c r="DQ254" s="27">
        <f t="shared" si="211"/>
        <v>0</v>
      </c>
      <c r="DR254" s="27">
        <f t="shared" si="211"/>
        <v>0</v>
      </c>
      <c r="DS254" s="27">
        <f t="shared" si="211"/>
        <v>0</v>
      </c>
      <c r="DT254" s="27">
        <f t="shared" si="211"/>
        <v>0</v>
      </c>
      <c r="DU254" s="27">
        <f t="shared" si="211"/>
        <v>0</v>
      </c>
      <c r="DV254" s="27">
        <f t="shared" si="211"/>
        <v>0</v>
      </c>
      <c r="DW254" s="27">
        <f t="shared" si="211"/>
        <v>0</v>
      </c>
      <c r="DX254" s="27">
        <f t="shared" si="211"/>
        <v>0</v>
      </c>
      <c r="DY254" s="27">
        <f t="shared" si="211"/>
        <v>30</v>
      </c>
      <c r="DZ254" s="27">
        <f t="shared" si="211"/>
        <v>103</v>
      </c>
      <c r="EA254" s="27">
        <f t="shared" ref="EA254" si="212">+EA146+EA147+EA162+EA161</f>
        <v>0</v>
      </c>
    </row>
    <row r="255" spans="2:131" ht="20.100000000000001" customHeight="1" x14ac:dyDescent="0.25">
      <c r="B255" s="179" t="s">
        <v>143</v>
      </c>
      <c r="D255" s="27">
        <f t="shared" ref="D255:BO255" si="213">+D125+D126+D127+D159+D143+D144+D145+D160</f>
        <v>0</v>
      </c>
      <c r="E255" s="27">
        <f t="shared" si="213"/>
        <v>0</v>
      </c>
      <c r="F255" s="27">
        <f t="shared" si="213"/>
        <v>0</v>
      </c>
      <c r="G255" s="27">
        <f t="shared" si="213"/>
        <v>0</v>
      </c>
      <c r="H255" s="27">
        <f t="shared" si="213"/>
        <v>0</v>
      </c>
      <c r="I255" s="27">
        <f t="shared" si="213"/>
        <v>0</v>
      </c>
      <c r="J255" s="27">
        <f t="shared" si="213"/>
        <v>0</v>
      </c>
      <c r="K255" s="27">
        <f t="shared" si="213"/>
        <v>0</v>
      </c>
      <c r="L255" s="27">
        <f t="shared" si="213"/>
        <v>0</v>
      </c>
      <c r="M255" s="27">
        <f t="shared" si="213"/>
        <v>0</v>
      </c>
      <c r="N255" s="27">
        <f t="shared" si="213"/>
        <v>0</v>
      </c>
      <c r="O255" s="27">
        <f t="shared" si="213"/>
        <v>0</v>
      </c>
      <c r="P255" s="27">
        <f t="shared" si="213"/>
        <v>0</v>
      </c>
      <c r="Q255" s="27">
        <f t="shared" si="213"/>
        <v>0</v>
      </c>
      <c r="R255" s="27">
        <f t="shared" si="213"/>
        <v>0</v>
      </c>
      <c r="S255" s="27">
        <f t="shared" si="213"/>
        <v>0</v>
      </c>
      <c r="T255" s="27">
        <f t="shared" si="213"/>
        <v>0</v>
      </c>
      <c r="U255" s="27">
        <f t="shared" si="213"/>
        <v>0</v>
      </c>
      <c r="V255" s="27">
        <f t="shared" si="213"/>
        <v>0</v>
      </c>
      <c r="W255" s="27">
        <f t="shared" si="213"/>
        <v>0</v>
      </c>
      <c r="X255" s="27">
        <f t="shared" si="213"/>
        <v>0</v>
      </c>
      <c r="Y255" s="27">
        <f t="shared" si="213"/>
        <v>0</v>
      </c>
      <c r="Z255" s="27">
        <f t="shared" si="213"/>
        <v>0</v>
      </c>
      <c r="AA255" s="27">
        <f t="shared" si="213"/>
        <v>0</v>
      </c>
      <c r="AB255" s="27">
        <f t="shared" si="213"/>
        <v>0</v>
      </c>
      <c r="AC255" s="27">
        <f t="shared" si="213"/>
        <v>0</v>
      </c>
      <c r="AD255" s="27">
        <f t="shared" si="213"/>
        <v>0</v>
      </c>
      <c r="AE255" s="27">
        <f t="shared" si="213"/>
        <v>0</v>
      </c>
      <c r="AF255" s="27">
        <f t="shared" si="213"/>
        <v>0</v>
      </c>
      <c r="AG255" s="27">
        <f t="shared" si="213"/>
        <v>0</v>
      </c>
      <c r="AH255" s="27">
        <f t="shared" si="213"/>
        <v>0</v>
      </c>
      <c r="AI255" s="27">
        <f t="shared" si="213"/>
        <v>0</v>
      </c>
      <c r="AJ255" s="27">
        <f t="shared" si="213"/>
        <v>0</v>
      </c>
      <c r="AK255" s="27">
        <f t="shared" si="213"/>
        <v>0</v>
      </c>
      <c r="AL255" s="27">
        <f t="shared" si="213"/>
        <v>0</v>
      </c>
      <c r="AM255" s="27">
        <f t="shared" si="213"/>
        <v>0</v>
      </c>
      <c r="AN255" s="27">
        <f t="shared" si="213"/>
        <v>0</v>
      </c>
      <c r="AO255" s="27">
        <f t="shared" si="213"/>
        <v>0</v>
      </c>
      <c r="AP255" s="27">
        <f t="shared" si="213"/>
        <v>0</v>
      </c>
      <c r="AQ255" s="27">
        <f t="shared" si="213"/>
        <v>0</v>
      </c>
      <c r="AR255" s="27">
        <f t="shared" si="213"/>
        <v>0</v>
      </c>
      <c r="AS255" s="27">
        <f t="shared" si="213"/>
        <v>0</v>
      </c>
      <c r="AT255" s="27">
        <f t="shared" si="213"/>
        <v>0</v>
      </c>
      <c r="AU255" s="27">
        <f t="shared" si="213"/>
        <v>0</v>
      </c>
      <c r="AV255" s="27">
        <f t="shared" si="213"/>
        <v>0</v>
      </c>
      <c r="AW255" s="27">
        <f t="shared" si="213"/>
        <v>0</v>
      </c>
      <c r="AX255" s="27">
        <f t="shared" si="213"/>
        <v>0</v>
      </c>
      <c r="AY255" s="27">
        <f t="shared" si="213"/>
        <v>0</v>
      </c>
      <c r="AZ255" s="27">
        <f t="shared" si="213"/>
        <v>0</v>
      </c>
      <c r="BA255" s="27">
        <f t="shared" si="213"/>
        <v>0</v>
      </c>
      <c r="BB255" s="27">
        <f t="shared" si="213"/>
        <v>0</v>
      </c>
      <c r="BC255" s="27">
        <f t="shared" si="213"/>
        <v>0</v>
      </c>
      <c r="BD255" s="27">
        <f t="shared" si="213"/>
        <v>0</v>
      </c>
      <c r="BE255" s="27">
        <f t="shared" si="213"/>
        <v>0</v>
      </c>
      <c r="BF255" s="27">
        <f t="shared" si="213"/>
        <v>0</v>
      </c>
      <c r="BG255" s="27">
        <f t="shared" si="213"/>
        <v>0</v>
      </c>
      <c r="BH255" s="27">
        <f t="shared" si="213"/>
        <v>0</v>
      </c>
      <c r="BI255" s="27">
        <f t="shared" si="213"/>
        <v>0</v>
      </c>
      <c r="BJ255" s="27">
        <f t="shared" si="213"/>
        <v>0</v>
      </c>
      <c r="BK255" s="27">
        <f t="shared" si="213"/>
        <v>0</v>
      </c>
      <c r="BL255" s="27">
        <f t="shared" si="213"/>
        <v>0</v>
      </c>
      <c r="BM255" s="27">
        <f t="shared" si="213"/>
        <v>0</v>
      </c>
      <c r="BN255" s="27">
        <f t="shared" si="213"/>
        <v>0</v>
      </c>
      <c r="BO255" s="27">
        <f t="shared" si="213"/>
        <v>0</v>
      </c>
      <c r="BP255" s="27">
        <f t="shared" ref="BP255:DX255" si="214">+BP125+BP126+BP127+BP159+BP143+BP144+BP145+BP160</f>
        <v>0</v>
      </c>
      <c r="BQ255" s="27">
        <f t="shared" si="214"/>
        <v>0</v>
      </c>
      <c r="BR255" s="27">
        <f t="shared" si="214"/>
        <v>0</v>
      </c>
      <c r="BS255" s="27">
        <f t="shared" si="214"/>
        <v>0</v>
      </c>
      <c r="BT255" s="27">
        <f t="shared" si="214"/>
        <v>0</v>
      </c>
      <c r="BU255" s="27">
        <f t="shared" si="214"/>
        <v>0</v>
      </c>
      <c r="BV255" s="27">
        <f t="shared" si="214"/>
        <v>0</v>
      </c>
      <c r="BW255" s="27">
        <f t="shared" si="214"/>
        <v>0</v>
      </c>
      <c r="BX255" s="27">
        <f t="shared" si="214"/>
        <v>467</v>
      </c>
      <c r="BY255" s="27">
        <f t="shared" si="214"/>
        <v>467</v>
      </c>
      <c r="BZ255" s="27">
        <f t="shared" si="214"/>
        <v>424</v>
      </c>
      <c r="CA255" s="27">
        <f t="shared" si="214"/>
        <v>362</v>
      </c>
      <c r="CB255" s="27">
        <f t="shared" si="214"/>
        <v>464</v>
      </c>
      <c r="CC255" s="27">
        <f t="shared" si="214"/>
        <v>420</v>
      </c>
      <c r="CD255" s="27">
        <f t="shared" si="214"/>
        <v>384</v>
      </c>
      <c r="CE255" s="27">
        <f t="shared" si="214"/>
        <v>500</v>
      </c>
      <c r="CF255" s="27">
        <f t="shared" si="214"/>
        <v>555</v>
      </c>
      <c r="CG255" s="27">
        <f t="shared" si="214"/>
        <v>527</v>
      </c>
      <c r="CH255" s="27">
        <f t="shared" si="214"/>
        <v>557</v>
      </c>
      <c r="CI255" s="27">
        <f t="shared" si="214"/>
        <v>566</v>
      </c>
      <c r="CJ255" s="27">
        <f t="shared" si="214"/>
        <v>502</v>
      </c>
      <c r="CK255" s="27">
        <f t="shared" si="214"/>
        <v>576</v>
      </c>
      <c r="CL255" s="27">
        <f t="shared" si="214"/>
        <v>5837</v>
      </c>
      <c r="CM255" s="27">
        <f t="shared" si="214"/>
        <v>508</v>
      </c>
      <c r="CN255" s="27">
        <f t="shared" si="214"/>
        <v>495</v>
      </c>
      <c r="CO255" s="27">
        <f t="shared" si="214"/>
        <v>565</v>
      </c>
      <c r="CP255" s="27">
        <f t="shared" si="214"/>
        <v>530</v>
      </c>
      <c r="CQ255" s="27">
        <f t="shared" si="214"/>
        <v>507</v>
      </c>
      <c r="CR255" s="27">
        <f t="shared" si="214"/>
        <v>508</v>
      </c>
      <c r="CS255" s="27">
        <f t="shared" si="214"/>
        <v>510</v>
      </c>
      <c r="CT255" s="27">
        <f t="shared" si="214"/>
        <v>549</v>
      </c>
      <c r="CU255" s="27">
        <f t="shared" si="214"/>
        <v>534</v>
      </c>
      <c r="CV255" s="27">
        <f t="shared" si="214"/>
        <v>506</v>
      </c>
      <c r="CW255" s="27">
        <f t="shared" si="214"/>
        <v>511</v>
      </c>
      <c r="CX255" s="27">
        <f t="shared" si="214"/>
        <v>542</v>
      </c>
      <c r="CY255" s="27">
        <f t="shared" si="214"/>
        <v>6265</v>
      </c>
      <c r="CZ255" s="27">
        <f t="shared" si="214"/>
        <v>532</v>
      </c>
      <c r="DA255" s="27">
        <f t="shared" si="214"/>
        <v>430</v>
      </c>
      <c r="DB255" s="27">
        <f t="shared" si="214"/>
        <v>583</v>
      </c>
      <c r="DC255" s="27">
        <f t="shared" si="214"/>
        <v>471</v>
      </c>
      <c r="DD255" s="27">
        <f t="shared" si="214"/>
        <v>581</v>
      </c>
      <c r="DE255" s="27">
        <f t="shared" si="214"/>
        <v>563</v>
      </c>
      <c r="DF255" s="27">
        <f t="shared" si="214"/>
        <v>529</v>
      </c>
      <c r="DG255" s="27">
        <f t="shared" si="214"/>
        <v>626</v>
      </c>
      <c r="DH255" s="27">
        <f t="shared" si="214"/>
        <v>573</v>
      </c>
      <c r="DI255" s="27">
        <f t="shared" si="214"/>
        <v>615</v>
      </c>
      <c r="DJ255" s="27">
        <f t="shared" si="214"/>
        <v>588</v>
      </c>
      <c r="DK255" s="27">
        <f t="shared" si="214"/>
        <v>581</v>
      </c>
      <c r="DL255" s="27">
        <f t="shared" si="214"/>
        <v>6672</v>
      </c>
      <c r="DM255" s="27">
        <f t="shared" si="214"/>
        <v>596</v>
      </c>
      <c r="DN255" s="27">
        <f t="shared" si="214"/>
        <v>488</v>
      </c>
      <c r="DO255" s="27">
        <f t="shared" si="214"/>
        <v>560</v>
      </c>
      <c r="DP255" s="27">
        <f t="shared" si="214"/>
        <v>578</v>
      </c>
      <c r="DQ255" s="27">
        <f t="shared" si="214"/>
        <v>575</v>
      </c>
      <c r="DR255" s="27">
        <f t="shared" si="214"/>
        <v>558</v>
      </c>
      <c r="DS255" s="27">
        <f t="shared" si="214"/>
        <v>590</v>
      </c>
      <c r="DT255" s="27">
        <f t="shared" si="214"/>
        <v>600</v>
      </c>
      <c r="DU255" s="27">
        <f t="shared" si="214"/>
        <v>543</v>
      </c>
      <c r="DV255" s="27">
        <f t="shared" si="214"/>
        <v>623</v>
      </c>
      <c r="DW255" s="27">
        <f t="shared" si="214"/>
        <v>566</v>
      </c>
      <c r="DX255" s="27">
        <f t="shared" si="214"/>
        <v>586</v>
      </c>
      <c r="DY255" s="27">
        <f>+DY125+DY126+DY127+DY159+DY143+DY144+DY145+DY160</f>
        <v>600</v>
      </c>
      <c r="DZ255" s="27">
        <f>+DZ125+DZ126+DZ127+DZ159+DZ143+DZ144+DZ145+DZ160</f>
        <v>542</v>
      </c>
      <c r="EA255" s="27">
        <f>+EA125+EA126+EA127+EA159+EA143+EA144+EA145+EA160</f>
        <v>0</v>
      </c>
    </row>
    <row r="256" spans="2:131" ht="20.100000000000001" customHeight="1" x14ac:dyDescent="0.25">
      <c r="B256" s="179" t="s">
        <v>219</v>
      </c>
      <c r="D256" s="27">
        <f t="shared" ref="D256:BO256" si="215">+D122</f>
        <v>0</v>
      </c>
      <c r="E256" s="27">
        <f t="shared" si="215"/>
        <v>0</v>
      </c>
      <c r="F256" s="27">
        <f t="shared" si="215"/>
        <v>0</v>
      </c>
      <c r="G256" s="27">
        <f t="shared" si="215"/>
        <v>0</v>
      </c>
      <c r="H256" s="27">
        <f t="shared" si="215"/>
        <v>0</v>
      </c>
      <c r="I256" s="27">
        <f t="shared" si="215"/>
        <v>0</v>
      </c>
      <c r="J256" s="27">
        <f t="shared" si="215"/>
        <v>0</v>
      </c>
      <c r="K256" s="27">
        <f t="shared" si="215"/>
        <v>0</v>
      </c>
      <c r="L256" s="27">
        <f t="shared" si="215"/>
        <v>0</v>
      </c>
      <c r="M256" s="27">
        <f t="shared" si="215"/>
        <v>0</v>
      </c>
      <c r="N256" s="27">
        <f t="shared" si="215"/>
        <v>0</v>
      </c>
      <c r="O256" s="27">
        <f t="shared" si="215"/>
        <v>0</v>
      </c>
      <c r="P256" s="27">
        <f t="shared" si="215"/>
        <v>0</v>
      </c>
      <c r="Q256" s="27">
        <f t="shared" si="215"/>
        <v>0</v>
      </c>
      <c r="R256" s="27">
        <f t="shared" si="215"/>
        <v>0</v>
      </c>
      <c r="S256" s="27">
        <f t="shared" si="215"/>
        <v>0</v>
      </c>
      <c r="T256" s="27">
        <f t="shared" si="215"/>
        <v>0</v>
      </c>
      <c r="U256" s="27">
        <f t="shared" si="215"/>
        <v>0</v>
      </c>
      <c r="V256" s="27">
        <f t="shared" si="215"/>
        <v>0</v>
      </c>
      <c r="W256" s="27">
        <f t="shared" si="215"/>
        <v>0</v>
      </c>
      <c r="X256" s="27">
        <f t="shared" si="215"/>
        <v>0</v>
      </c>
      <c r="Y256" s="27">
        <f t="shared" si="215"/>
        <v>0</v>
      </c>
      <c r="Z256" s="27">
        <f t="shared" si="215"/>
        <v>0</v>
      </c>
      <c r="AA256" s="27">
        <f t="shared" si="215"/>
        <v>0</v>
      </c>
      <c r="AB256" s="27">
        <f t="shared" si="215"/>
        <v>0</v>
      </c>
      <c r="AC256" s="27">
        <f t="shared" si="215"/>
        <v>0</v>
      </c>
      <c r="AD256" s="27">
        <f t="shared" si="215"/>
        <v>0</v>
      </c>
      <c r="AE256" s="27">
        <f t="shared" si="215"/>
        <v>0</v>
      </c>
      <c r="AF256" s="27">
        <f t="shared" si="215"/>
        <v>0</v>
      </c>
      <c r="AG256" s="27">
        <f t="shared" si="215"/>
        <v>0</v>
      </c>
      <c r="AH256" s="27">
        <f t="shared" si="215"/>
        <v>0</v>
      </c>
      <c r="AI256" s="27">
        <f t="shared" si="215"/>
        <v>0</v>
      </c>
      <c r="AJ256" s="27">
        <f t="shared" si="215"/>
        <v>0</v>
      </c>
      <c r="AK256" s="27">
        <f t="shared" si="215"/>
        <v>0</v>
      </c>
      <c r="AL256" s="27">
        <f t="shared" si="215"/>
        <v>0</v>
      </c>
      <c r="AM256" s="27">
        <f t="shared" si="215"/>
        <v>0</v>
      </c>
      <c r="AN256" s="27">
        <f t="shared" si="215"/>
        <v>0</v>
      </c>
      <c r="AO256" s="27">
        <f t="shared" si="215"/>
        <v>0</v>
      </c>
      <c r="AP256" s="27">
        <f t="shared" si="215"/>
        <v>0</v>
      </c>
      <c r="AQ256" s="27">
        <f t="shared" si="215"/>
        <v>0</v>
      </c>
      <c r="AR256" s="27">
        <f t="shared" si="215"/>
        <v>0</v>
      </c>
      <c r="AS256" s="27">
        <f t="shared" si="215"/>
        <v>0</v>
      </c>
      <c r="AT256" s="27">
        <f t="shared" si="215"/>
        <v>0</v>
      </c>
      <c r="AU256" s="27">
        <f t="shared" si="215"/>
        <v>0</v>
      </c>
      <c r="AV256" s="27">
        <f t="shared" si="215"/>
        <v>0</v>
      </c>
      <c r="AW256" s="27">
        <f t="shared" si="215"/>
        <v>0</v>
      </c>
      <c r="AX256" s="27">
        <f t="shared" si="215"/>
        <v>0</v>
      </c>
      <c r="AY256" s="27">
        <f t="shared" si="215"/>
        <v>0</v>
      </c>
      <c r="AZ256" s="27">
        <f t="shared" si="215"/>
        <v>0</v>
      </c>
      <c r="BA256" s="27">
        <f t="shared" si="215"/>
        <v>0</v>
      </c>
      <c r="BB256" s="27">
        <f t="shared" si="215"/>
        <v>0</v>
      </c>
      <c r="BC256" s="27">
        <f t="shared" si="215"/>
        <v>0</v>
      </c>
      <c r="BD256" s="27">
        <f t="shared" si="215"/>
        <v>0</v>
      </c>
      <c r="BE256" s="27">
        <f t="shared" si="215"/>
        <v>0</v>
      </c>
      <c r="BF256" s="27">
        <f t="shared" si="215"/>
        <v>0</v>
      </c>
      <c r="BG256" s="27">
        <f t="shared" si="215"/>
        <v>0</v>
      </c>
      <c r="BH256" s="27">
        <f t="shared" si="215"/>
        <v>0</v>
      </c>
      <c r="BI256" s="27">
        <f t="shared" si="215"/>
        <v>0</v>
      </c>
      <c r="BJ256" s="27">
        <f t="shared" si="215"/>
        <v>0</v>
      </c>
      <c r="BK256" s="27">
        <f t="shared" si="215"/>
        <v>0</v>
      </c>
      <c r="BL256" s="27">
        <f t="shared" si="215"/>
        <v>0</v>
      </c>
      <c r="BM256" s="27">
        <f t="shared" si="215"/>
        <v>0</v>
      </c>
      <c r="BN256" s="27">
        <f t="shared" si="215"/>
        <v>0</v>
      </c>
      <c r="BO256" s="27">
        <f t="shared" si="215"/>
        <v>0</v>
      </c>
      <c r="BP256" s="27">
        <f t="shared" ref="BP256:DX256" si="216">+BP122</f>
        <v>0</v>
      </c>
      <c r="BQ256" s="27">
        <f t="shared" si="216"/>
        <v>0</v>
      </c>
      <c r="BR256" s="27">
        <f t="shared" si="216"/>
        <v>0</v>
      </c>
      <c r="BS256" s="27">
        <f t="shared" si="216"/>
        <v>0</v>
      </c>
      <c r="BT256" s="27">
        <f t="shared" si="216"/>
        <v>0</v>
      </c>
      <c r="BU256" s="27">
        <f t="shared" si="216"/>
        <v>0</v>
      </c>
      <c r="BV256" s="27">
        <f t="shared" si="216"/>
        <v>0</v>
      </c>
      <c r="BW256" s="27">
        <f t="shared" si="216"/>
        <v>0</v>
      </c>
      <c r="BX256" s="27">
        <f t="shared" si="216"/>
        <v>0</v>
      </c>
      <c r="BY256" s="27">
        <f t="shared" si="216"/>
        <v>0</v>
      </c>
      <c r="BZ256" s="27">
        <f t="shared" si="216"/>
        <v>0</v>
      </c>
      <c r="CA256" s="27">
        <f t="shared" si="216"/>
        <v>0</v>
      </c>
      <c r="CB256" s="27">
        <f t="shared" si="216"/>
        <v>0</v>
      </c>
      <c r="CC256" s="27">
        <f t="shared" si="216"/>
        <v>0</v>
      </c>
      <c r="CD256" s="27">
        <f t="shared" si="216"/>
        <v>0</v>
      </c>
      <c r="CE256" s="27">
        <f t="shared" si="216"/>
        <v>0</v>
      </c>
      <c r="CF256" s="27">
        <f t="shared" si="216"/>
        <v>0</v>
      </c>
      <c r="CG256" s="27">
        <f t="shared" si="216"/>
        <v>0</v>
      </c>
      <c r="CH256" s="27">
        <f t="shared" si="216"/>
        <v>0</v>
      </c>
      <c r="CI256" s="27">
        <f t="shared" si="216"/>
        <v>0</v>
      </c>
      <c r="CJ256" s="27">
        <f t="shared" si="216"/>
        <v>0</v>
      </c>
      <c r="CK256" s="27">
        <f t="shared" si="216"/>
        <v>0</v>
      </c>
      <c r="CL256" s="27">
        <f t="shared" si="216"/>
        <v>0</v>
      </c>
      <c r="CM256" s="27">
        <f t="shared" si="216"/>
        <v>0</v>
      </c>
      <c r="CN256" s="27">
        <f t="shared" si="216"/>
        <v>0</v>
      </c>
      <c r="CO256" s="27">
        <f t="shared" si="216"/>
        <v>0</v>
      </c>
      <c r="CP256" s="27">
        <f t="shared" si="216"/>
        <v>0</v>
      </c>
      <c r="CQ256" s="27">
        <f t="shared" si="216"/>
        <v>0</v>
      </c>
      <c r="CR256" s="27">
        <f t="shared" si="216"/>
        <v>0</v>
      </c>
      <c r="CS256" s="27">
        <f t="shared" si="216"/>
        <v>0</v>
      </c>
      <c r="CT256" s="27">
        <f t="shared" si="216"/>
        <v>0</v>
      </c>
      <c r="CU256" s="27">
        <f t="shared" si="216"/>
        <v>0</v>
      </c>
      <c r="CV256" s="27">
        <f t="shared" si="216"/>
        <v>0</v>
      </c>
      <c r="CW256" s="27">
        <f t="shared" si="216"/>
        <v>0</v>
      </c>
      <c r="CX256" s="27">
        <f t="shared" si="216"/>
        <v>0</v>
      </c>
      <c r="CY256" s="27">
        <f t="shared" si="216"/>
        <v>0</v>
      </c>
      <c r="CZ256" s="27">
        <f t="shared" si="216"/>
        <v>0</v>
      </c>
      <c r="DA256" s="27">
        <f t="shared" si="216"/>
        <v>0</v>
      </c>
      <c r="DB256" s="27">
        <f t="shared" si="216"/>
        <v>0</v>
      </c>
      <c r="DC256" s="27">
        <f t="shared" si="216"/>
        <v>0</v>
      </c>
      <c r="DD256" s="27">
        <f t="shared" si="216"/>
        <v>0</v>
      </c>
      <c r="DE256" s="27">
        <f t="shared" si="216"/>
        <v>0</v>
      </c>
      <c r="DF256" s="27">
        <f t="shared" si="216"/>
        <v>0</v>
      </c>
      <c r="DG256" s="27">
        <f t="shared" si="216"/>
        <v>0</v>
      </c>
      <c r="DH256" s="27">
        <f t="shared" si="216"/>
        <v>0</v>
      </c>
      <c r="DI256" s="27">
        <f t="shared" si="216"/>
        <v>0</v>
      </c>
      <c r="DJ256" s="27">
        <f t="shared" si="216"/>
        <v>0</v>
      </c>
      <c r="DK256" s="27">
        <f t="shared" si="216"/>
        <v>0</v>
      </c>
      <c r="DL256" s="27">
        <f t="shared" si="216"/>
        <v>0</v>
      </c>
      <c r="DM256" s="27">
        <f t="shared" si="216"/>
        <v>1</v>
      </c>
      <c r="DN256" s="27">
        <f t="shared" si="216"/>
        <v>0</v>
      </c>
      <c r="DO256" s="27">
        <f t="shared" si="216"/>
        <v>0</v>
      </c>
      <c r="DP256" s="27">
        <f t="shared" si="216"/>
        <v>1</v>
      </c>
      <c r="DQ256" s="27">
        <f t="shared" si="216"/>
        <v>0</v>
      </c>
      <c r="DR256" s="27">
        <f t="shared" si="216"/>
        <v>0</v>
      </c>
      <c r="DS256" s="27">
        <f t="shared" si="216"/>
        <v>0</v>
      </c>
      <c r="DT256" s="27">
        <f t="shared" si="216"/>
        <v>0</v>
      </c>
      <c r="DU256" s="27">
        <f t="shared" si="216"/>
        <v>0</v>
      </c>
      <c r="DV256" s="27">
        <f t="shared" si="216"/>
        <v>0</v>
      </c>
      <c r="DW256" s="27">
        <f t="shared" si="216"/>
        <v>0</v>
      </c>
      <c r="DX256" s="27">
        <f t="shared" si="216"/>
        <v>0</v>
      </c>
      <c r="DY256" s="27">
        <f>+DY122</f>
        <v>1</v>
      </c>
      <c r="DZ256" s="27">
        <f>+DZ122</f>
        <v>0</v>
      </c>
      <c r="EA256" s="27">
        <f>+EA122</f>
        <v>0</v>
      </c>
    </row>
    <row r="257" spans="2:131" ht="20.100000000000001" customHeight="1" x14ac:dyDescent="0.25">
      <c r="B257" s="452" t="s">
        <v>262</v>
      </c>
      <c r="D257" s="27">
        <f t="shared" ref="D257:BO257" si="217">+D163</f>
        <v>0</v>
      </c>
      <c r="E257" s="27">
        <f t="shared" si="217"/>
        <v>0</v>
      </c>
      <c r="F257" s="27">
        <f t="shared" si="217"/>
        <v>0</v>
      </c>
      <c r="G257" s="27">
        <f t="shared" si="217"/>
        <v>0</v>
      </c>
      <c r="H257" s="27">
        <f t="shared" si="217"/>
        <v>0</v>
      </c>
      <c r="I257" s="27">
        <f t="shared" si="217"/>
        <v>0</v>
      </c>
      <c r="J257" s="27">
        <f t="shared" si="217"/>
        <v>0</v>
      </c>
      <c r="K257" s="27">
        <f t="shared" si="217"/>
        <v>0</v>
      </c>
      <c r="L257" s="27">
        <f t="shared" si="217"/>
        <v>0</v>
      </c>
      <c r="M257" s="27">
        <f t="shared" si="217"/>
        <v>0</v>
      </c>
      <c r="N257" s="27">
        <f t="shared" si="217"/>
        <v>0</v>
      </c>
      <c r="O257" s="27">
        <f t="shared" si="217"/>
        <v>0</v>
      </c>
      <c r="P257" s="27">
        <f t="shared" si="217"/>
        <v>0</v>
      </c>
      <c r="Q257" s="27">
        <f t="shared" si="217"/>
        <v>0</v>
      </c>
      <c r="R257" s="27">
        <f t="shared" si="217"/>
        <v>0</v>
      </c>
      <c r="S257" s="27">
        <f t="shared" si="217"/>
        <v>0</v>
      </c>
      <c r="T257" s="27">
        <f t="shared" si="217"/>
        <v>0</v>
      </c>
      <c r="U257" s="27">
        <f t="shared" si="217"/>
        <v>0</v>
      </c>
      <c r="V257" s="27">
        <f t="shared" si="217"/>
        <v>0</v>
      </c>
      <c r="W257" s="27">
        <f t="shared" si="217"/>
        <v>0</v>
      </c>
      <c r="X257" s="27">
        <f t="shared" si="217"/>
        <v>0</v>
      </c>
      <c r="Y257" s="27">
        <f t="shared" si="217"/>
        <v>0</v>
      </c>
      <c r="Z257" s="27">
        <f t="shared" si="217"/>
        <v>0</v>
      </c>
      <c r="AA257" s="27">
        <f t="shared" si="217"/>
        <v>0</v>
      </c>
      <c r="AB257" s="27">
        <f t="shared" si="217"/>
        <v>0</v>
      </c>
      <c r="AC257" s="27">
        <f t="shared" si="217"/>
        <v>0</v>
      </c>
      <c r="AD257" s="27">
        <f t="shared" si="217"/>
        <v>0</v>
      </c>
      <c r="AE257" s="27">
        <f t="shared" si="217"/>
        <v>0</v>
      </c>
      <c r="AF257" s="27">
        <f t="shared" si="217"/>
        <v>0</v>
      </c>
      <c r="AG257" s="27">
        <f t="shared" si="217"/>
        <v>0</v>
      </c>
      <c r="AH257" s="27">
        <f t="shared" si="217"/>
        <v>0</v>
      </c>
      <c r="AI257" s="27">
        <f t="shared" si="217"/>
        <v>0</v>
      </c>
      <c r="AJ257" s="27">
        <f t="shared" si="217"/>
        <v>0</v>
      </c>
      <c r="AK257" s="27">
        <f t="shared" si="217"/>
        <v>0</v>
      </c>
      <c r="AL257" s="27">
        <f t="shared" si="217"/>
        <v>0</v>
      </c>
      <c r="AM257" s="27">
        <f t="shared" si="217"/>
        <v>0</v>
      </c>
      <c r="AN257" s="27">
        <f t="shared" si="217"/>
        <v>0</v>
      </c>
      <c r="AO257" s="27">
        <f t="shared" si="217"/>
        <v>0</v>
      </c>
      <c r="AP257" s="27">
        <f t="shared" si="217"/>
        <v>0</v>
      </c>
      <c r="AQ257" s="27">
        <f t="shared" si="217"/>
        <v>0</v>
      </c>
      <c r="AR257" s="27">
        <f t="shared" si="217"/>
        <v>0</v>
      </c>
      <c r="AS257" s="27">
        <f t="shared" si="217"/>
        <v>0</v>
      </c>
      <c r="AT257" s="27">
        <f t="shared" si="217"/>
        <v>0</v>
      </c>
      <c r="AU257" s="27">
        <f t="shared" si="217"/>
        <v>0</v>
      </c>
      <c r="AV257" s="27">
        <f t="shared" si="217"/>
        <v>0</v>
      </c>
      <c r="AW257" s="27">
        <f t="shared" si="217"/>
        <v>0</v>
      </c>
      <c r="AX257" s="27">
        <f t="shared" si="217"/>
        <v>0</v>
      </c>
      <c r="AY257" s="27">
        <f t="shared" si="217"/>
        <v>0</v>
      </c>
      <c r="AZ257" s="27">
        <f t="shared" si="217"/>
        <v>0</v>
      </c>
      <c r="BA257" s="27">
        <f t="shared" si="217"/>
        <v>0</v>
      </c>
      <c r="BB257" s="27">
        <f t="shared" si="217"/>
        <v>0</v>
      </c>
      <c r="BC257" s="27">
        <f t="shared" si="217"/>
        <v>0</v>
      </c>
      <c r="BD257" s="27">
        <f t="shared" si="217"/>
        <v>0</v>
      </c>
      <c r="BE257" s="27">
        <f t="shared" si="217"/>
        <v>0</v>
      </c>
      <c r="BF257" s="27">
        <f t="shared" si="217"/>
        <v>0</v>
      </c>
      <c r="BG257" s="27">
        <f t="shared" si="217"/>
        <v>0</v>
      </c>
      <c r="BH257" s="27">
        <f t="shared" si="217"/>
        <v>0</v>
      </c>
      <c r="BI257" s="27">
        <f t="shared" si="217"/>
        <v>0</v>
      </c>
      <c r="BJ257" s="27">
        <f t="shared" si="217"/>
        <v>0</v>
      </c>
      <c r="BK257" s="27">
        <f t="shared" si="217"/>
        <v>0</v>
      </c>
      <c r="BL257" s="27">
        <f t="shared" si="217"/>
        <v>0</v>
      </c>
      <c r="BM257" s="27">
        <f t="shared" si="217"/>
        <v>0</v>
      </c>
      <c r="BN257" s="27">
        <f t="shared" si="217"/>
        <v>0</v>
      </c>
      <c r="BO257" s="27">
        <f t="shared" si="217"/>
        <v>0</v>
      </c>
      <c r="BP257" s="27">
        <f t="shared" ref="BP257:DX257" si="218">+BP163</f>
        <v>0</v>
      </c>
      <c r="BQ257" s="27">
        <f t="shared" si="218"/>
        <v>0</v>
      </c>
      <c r="BR257" s="27">
        <f t="shared" si="218"/>
        <v>0</v>
      </c>
      <c r="BS257" s="27">
        <f t="shared" si="218"/>
        <v>0</v>
      </c>
      <c r="BT257" s="27">
        <f t="shared" si="218"/>
        <v>0</v>
      </c>
      <c r="BU257" s="27">
        <f t="shared" si="218"/>
        <v>0</v>
      </c>
      <c r="BV257" s="27">
        <f t="shared" si="218"/>
        <v>0</v>
      </c>
      <c r="BW257" s="27">
        <f t="shared" si="218"/>
        <v>0</v>
      </c>
      <c r="BX257" s="27">
        <f t="shared" si="218"/>
        <v>0</v>
      </c>
      <c r="BY257" s="27">
        <f t="shared" si="218"/>
        <v>0</v>
      </c>
      <c r="BZ257" s="27">
        <f t="shared" si="218"/>
        <v>0</v>
      </c>
      <c r="CA257" s="27">
        <f t="shared" si="218"/>
        <v>0</v>
      </c>
      <c r="CB257" s="27">
        <f t="shared" si="218"/>
        <v>0</v>
      </c>
      <c r="CC257" s="27">
        <f t="shared" si="218"/>
        <v>0</v>
      </c>
      <c r="CD257" s="27">
        <f t="shared" si="218"/>
        <v>0</v>
      </c>
      <c r="CE257" s="27">
        <f t="shared" si="218"/>
        <v>0</v>
      </c>
      <c r="CF257" s="27">
        <f t="shared" si="218"/>
        <v>0</v>
      </c>
      <c r="CG257" s="27">
        <f t="shared" si="218"/>
        <v>0</v>
      </c>
      <c r="CH257" s="27">
        <f t="shared" si="218"/>
        <v>0</v>
      </c>
      <c r="CI257" s="27">
        <f t="shared" si="218"/>
        <v>0</v>
      </c>
      <c r="CJ257" s="27">
        <f t="shared" si="218"/>
        <v>0</v>
      </c>
      <c r="CK257" s="27">
        <f t="shared" si="218"/>
        <v>0</v>
      </c>
      <c r="CL257" s="27">
        <f t="shared" si="218"/>
        <v>0</v>
      </c>
      <c r="CM257" s="27">
        <f t="shared" si="218"/>
        <v>0</v>
      </c>
      <c r="CN257" s="27">
        <f t="shared" si="218"/>
        <v>0</v>
      </c>
      <c r="CO257" s="27">
        <f t="shared" si="218"/>
        <v>0</v>
      </c>
      <c r="CP257" s="27">
        <f t="shared" si="218"/>
        <v>0</v>
      </c>
      <c r="CQ257" s="27">
        <f t="shared" si="218"/>
        <v>0</v>
      </c>
      <c r="CR257" s="27">
        <f t="shared" si="218"/>
        <v>0</v>
      </c>
      <c r="CS257" s="27">
        <f t="shared" si="218"/>
        <v>0</v>
      </c>
      <c r="CT257" s="27">
        <f t="shared" si="218"/>
        <v>0</v>
      </c>
      <c r="CU257" s="27">
        <f t="shared" si="218"/>
        <v>0</v>
      </c>
      <c r="CV257" s="27">
        <f t="shared" si="218"/>
        <v>0</v>
      </c>
      <c r="CW257" s="27">
        <f t="shared" si="218"/>
        <v>0</v>
      </c>
      <c r="CX257" s="27">
        <f t="shared" si="218"/>
        <v>0</v>
      </c>
      <c r="CY257" s="27">
        <f t="shared" si="218"/>
        <v>0</v>
      </c>
      <c r="CZ257" s="27">
        <f t="shared" si="218"/>
        <v>0</v>
      </c>
      <c r="DA257" s="27">
        <f t="shared" si="218"/>
        <v>0</v>
      </c>
      <c r="DB257" s="27">
        <f t="shared" si="218"/>
        <v>0</v>
      </c>
      <c r="DC257" s="27">
        <f t="shared" si="218"/>
        <v>0</v>
      </c>
      <c r="DD257" s="27">
        <f t="shared" si="218"/>
        <v>0</v>
      </c>
      <c r="DE257" s="27">
        <f t="shared" si="218"/>
        <v>0</v>
      </c>
      <c r="DF257" s="27">
        <f t="shared" si="218"/>
        <v>0</v>
      </c>
      <c r="DG257" s="27">
        <f t="shared" si="218"/>
        <v>0</v>
      </c>
      <c r="DH257" s="27">
        <f t="shared" si="218"/>
        <v>0</v>
      </c>
      <c r="DI257" s="27">
        <f t="shared" si="218"/>
        <v>0</v>
      </c>
      <c r="DJ257" s="27">
        <f t="shared" si="218"/>
        <v>0</v>
      </c>
      <c r="DK257" s="27">
        <f t="shared" si="218"/>
        <v>0</v>
      </c>
      <c r="DL257" s="27">
        <f t="shared" si="218"/>
        <v>0</v>
      </c>
      <c r="DM257" s="27">
        <f t="shared" si="218"/>
        <v>0</v>
      </c>
      <c r="DN257" s="27">
        <f t="shared" si="218"/>
        <v>0</v>
      </c>
      <c r="DO257" s="27">
        <f t="shared" si="218"/>
        <v>0</v>
      </c>
      <c r="DP257" s="27">
        <f t="shared" si="218"/>
        <v>0</v>
      </c>
      <c r="DQ257" s="27">
        <f t="shared" si="218"/>
        <v>0</v>
      </c>
      <c r="DR257" s="27">
        <f t="shared" si="218"/>
        <v>0</v>
      </c>
      <c r="DS257" s="27">
        <f t="shared" si="218"/>
        <v>0</v>
      </c>
      <c r="DT257" s="27">
        <f t="shared" si="218"/>
        <v>0</v>
      </c>
      <c r="DU257" s="27">
        <f t="shared" si="218"/>
        <v>0</v>
      </c>
      <c r="DV257" s="27">
        <f t="shared" si="218"/>
        <v>0</v>
      </c>
      <c r="DW257" s="27">
        <f t="shared" si="218"/>
        <v>0</v>
      </c>
      <c r="DX257" s="27">
        <f t="shared" si="218"/>
        <v>0</v>
      </c>
      <c r="DY257" s="27">
        <f>+DY163</f>
        <v>1</v>
      </c>
      <c r="DZ257" s="27">
        <f>+DZ163</f>
        <v>0</v>
      </c>
      <c r="EA257" s="27">
        <f>+EA163</f>
        <v>0</v>
      </c>
    </row>
    <row r="258" spans="2:131" ht="20.100000000000001" customHeight="1" x14ac:dyDescent="0.25">
      <c r="B258" s="310" t="s">
        <v>257</v>
      </c>
      <c r="C258" s="311"/>
      <c r="D258" s="320">
        <f>+SUM(D259:D269)</f>
        <v>1278</v>
      </c>
      <c r="E258" s="320">
        <f t="shared" ref="E258:BN258" si="219">+SUM(E259:E269)</f>
        <v>1159</v>
      </c>
      <c r="F258" s="320">
        <f t="shared" si="219"/>
        <v>1363</v>
      </c>
      <c r="G258" s="320">
        <f t="shared" si="219"/>
        <v>1303</v>
      </c>
      <c r="H258" s="320">
        <f t="shared" si="219"/>
        <v>1437</v>
      </c>
      <c r="I258" s="320">
        <f t="shared" si="219"/>
        <v>1427</v>
      </c>
      <c r="J258" s="320">
        <f t="shared" si="219"/>
        <v>1443</v>
      </c>
      <c r="K258" s="320">
        <f t="shared" si="219"/>
        <v>1253</v>
      </c>
      <c r="L258" s="320">
        <f t="shared" si="219"/>
        <v>1317</v>
      </c>
      <c r="M258" s="320">
        <f t="shared" si="219"/>
        <v>1293</v>
      </c>
      <c r="N258" s="320">
        <f t="shared" si="219"/>
        <v>1341</v>
      </c>
      <c r="O258" s="320">
        <f t="shared" si="219"/>
        <v>1452</v>
      </c>
      <c r="P258" s="320">
        <f t="shared" si="219"/>
        <v>1123</v>
      </c>
      <c r="Q258" s="320">
        <f t="shared" si="219"/>
        <v>1114</v>
      </c>
      <c r="R258" s="320">
        <f t="shared" si="219"/>
        <v>1377</v>
      </c>
      <c r="S258" s="320">
        <f t="shared" si="219"/>
        <v>1365</v>
      </c>
      <c r="T258" s="320">
        <f t="shared" si="219"/>
        <v>1391</v>
      </c>
      <c r="U258" s="320">
        <f t="shared" si="219"/>
        <v>1516</v>
      </c>
      <c r="V258" s="320">
        <f t="shared" si="219"/>
        <v>1344</v>
      </c>
      <c r="W258" s="320">
        <f t="shared" si="219"/>
        <v>1286</v>
      </c>
      <c r="X258" s="320">
        <f t="shared" si="219"/>
        <v>1294</v>
      </c>
      <c r="Y258" s="320">
        <f t="shared" si="219"/>
        <v>1301</v>
      </c>
      <c r="Z258" s="320">
        <f t="shared" si="219"/>
        <v>1209</v>
      </c>
      <c r="AA258" s="320">
        <f t="shared" si="219"/>
        <v>1570</v>
      </c>
      <c r="AB258" s="320">
        <f t="shared" si="219"/>
        <v>1201</v>
      </c>
      <c r="AC258" s="320">
        <f t="shared" si="219"/>
        <v>1159</v>
      </c>
      <c r="AD258" s="320">
        <f t="shared" si="219"/>
        <v>1296</v>
      </c>
      <c r="AE258" s="320">
        <f t="shared" si="219"/>
        <v>1199</v>
      </c>
      <c r="AF258" s="320">
        <f t="shared" si="219"/>
        <v>1384</v>
      </c>
      <c r="AG258" s="320">
        <f t="shared" si="219"/>
        <v>1273</v>
      </c>
      <c r="AH258" s="320">
        <f t="shared" si="219"/>
        <v>1309</v>
      </c>
      <c r="AI258" s="320">
        <f t="shared" si="219"/>
        <v>1523</v>
      </c>
      <c r="AJ258" s="320">
        <f t="shared" si="219"/>
        <v>1448</v>
      </c>
      <c r="AK258" s="320">
        <f t="shared" si="219"/>
        <v>1308</v>
      </c>
      <c r="AL258" s="320">
        <f t="shared" si="219"/>
        <v>1408</v>
      </c>
      <c r="AM258" s="320">
        <f t="shared" si="219"/>
        <v>1496</v>
      </c>
      <c r="AN258" s="320">
        <f t="shared" si="219"/>
        <v>1302</v>
      </c>
      <c r="AO258" s="320">
        <f t="shared" si="219"/>
        <v>1244</v>
      </c>
      <c r="AP258" s="320">
        <f t="shared" si="219"/>
        <v>1562</v>
      </c>
      <c r="AQ258" s="320">
        <f t="shared" si="219"/>
        <v>1473</v>
      </c>
      <c r="AR258" s="320">
        <f t="shared" si="219"/>
        <v>1774</v>
      </c>
      <c r="AS258" s="320">
        <f t="shared" si="219"/>
        <v>1379</v>
      </c>
      <c r="AT258" s="320">
        <f t="shared" si="219"/>
        <v>1455</v>
      </c>
      <c r="AU258" s="320">
        <f t="shared" si="219"/>
        <v>1463</v>
      </c>
      <c r="AV258" s="320">
        <f t="shared" si="219"/>
        <v>1389</v>
      </c>
      <c r="AW258" s="320">
        <f t="shared" si="219"/>
        <v>1506</v>
      </c>
      <c r="AX258" s="320">
        <f t="shared" si="219"/>
        <v>1319</v>
      </c>
      <c r="AY258" s="320">
        <f t="shared" si="219"/>
        <v>1312</v>
      </c>
      <c r="AZ258" s="320">
        <f t="shared" si="219"/>
        <v>1404</v>
      </c>
      <c r="BA258" s="320">
        <f t="shared" si="219"/>
        <v>1231</v>
      </c>
      <c r="BB258" s="320">
        <f t="shared" si="219"/>
        <v>1360</v>
      </c>
      <c r="BC258" s="320">
        <f t="shared" si="219"/>
        <v>1453</v>
      </c>
      <c r="BD258" s="320">
        <f t="shared" si="219"/>
        <v>1409</v>
      </c>
      <c r="BE258" s="320">
        <f t="shared" si="219"/>
        <v>1333</v>
      </c>
      <c r="BF258" s="320">
        <f t="shared" si="219"/>
        <v>1468</v>
      </c>
      <c r="BG258" s="320">
        <f t="shared" si="219"/>
        <v>1513</v>
      </c>
      <c r="BH258" s="320">
        <f t="shared" si="219"/>
        <v>1469</v>
      </c>
      <c r="BI258" s="320">
        <f t="shared" si="219"/>
        <v>1605</v>
      </c>
      <c r="BJ258" s="320">
        <f t="shared" si="219"/>
        <v>1480</v>
      </c>
      <c r="BK258" s="320">
        <f t="shared" si="219"/>
        <v>1459</v>
      </c>
      <c r="BL258" s="320">
        <f t="shared" si="219"/>
        <v>17184</v>
      </c>
      <c r="BM258" s="320">
        <f t="shared" si="219"/>
        <v>1441</v>
      </c>
      <c r="BN258" s="320">
        <f t="shared" si="219"/>
        <v>1370</v>
      </c>
      <c r="BO258" s="320">
        <f t="shared" ref="BO258:DY258" si="220">+SUM(BO259:BO269)</f>
        <v>1413</v>
      </c>
      <c r="BP258" s="320">
        <f t="shared" si="220"/>
        <v>1496</v>
      </c>
      <c r="BQ258" s="320">
        <f t="shared" si="220"/>
        <v>1559</v>
      </c>
      <c r="BR258" s="320">
        <f t="shared" si="220"/>
        <v>1442</v>
      </c>
      <c r="BS258" s="320">
        <f t="shared" si="220"/>
        <v>1569</v>
      </c>
      <c r="BT258" s="320">
        <f t="shared" si="220"/>
        <v>1631</v>
      </c>
      <c r="BU258" s="320">
        <f t="shared" si="220"/>
        <v>1660</v>
      </c>
      <c r="BV258" s="320">
        <f t="shared" si="220"/>
        <v>1710</v>
      </c>
      <c r="BW258" s="320">
        <f t="shared" si="220"/>
        <v>1399</v>
      </c>
      <c r="BX258" s="320">
        <f t="shared" si="220"/>
        <v>1975</v>
      </c>
      <c r="BY258" s="320">
        <f t="shared" si="220"/>
        <v>18665</v>
      </c>
      <c r="BZ258" s="320">
        <f t="shared" si="220"/>
        <v>1741</v>
      </c>
      <c r="CA258" s="320">
        <f t="shared" si="220"/>
        <v>1527</v>
      </c>
      <c r="CB258" s="320">
        <f t="shared" si="220"/>
        <v>1817</v>
      </c>
      <c r="CC258" s="320">
        <f t="shared" si="220"/>
        <v>1883</v>
      </c>
      <c r="CD258" s="320">
        <f t="shared" si="220"/>
        <v>1685</v>
      </c>
      <c r="CE258" s="320">
        <f t="shared" si="220"/>
        <v>1864</v>
      </c>
      <c r="CF258" s="320">
        <f t="shared" si="220"/>
        <v>2134</v>
      </c>
      <c r="CG258" s="320">
        <f t="shared" si="220"/>
        <v>2080</v>
      </c>
      <c r="CH258" s="320">
        <f t="shared" si="220"/>
        <v>2144</v>
      </c>
      <c r="CI258" s="320">
        <f t="shared" si="220"/>
        <v>2271</v>
      </c>
      <c r="CJ258" s="320">
        <f t="shared" si="220"/>
        <v>2080</v>
      </c>
      <c r="CK258" s="320">
        <f t="shared" si="220"/>
        <v>2347</v>
      </c>
      <c r="CL258" s="320">
        <f t="shared" si="220"/>
        <v>23573</v>
      </c>
      <c r="CM258" s="320">
        <f t="shared" si="220"/>
        <v>2023</v>
      </c>
      <c r="CN258" s="320">
        <f t="shared" si="220"/>
        <v>1980</v>
      </c>
      <c r="CO258" s="320">
        <f t="shared" si="220"/>
        <v>2279</v>
      </c>
      <c r="CP258" s="320">
        <f t="shared" si="220"/>
        <v>2288</v>
      </c>
      <c r="CQ258" s="320">
        <f t="shared" si="220"/>
        <v>2247</v>
      </c>
      <c r="CR258" s="320">
        <f t="shared" si="220"/>
        <v>2367</v>
      </c>
      <c r="CS258" s="320">
        <f t="shared" si="220"/>
        <v>2293</v>
      </c>
      <c r="CT258" s="320">
        <f t="shared" si="220"/>
        <v>2499</v>
      </c>
      <c r="CU258" s="320">
        <f t="shared" si="220"/>
        <v>2390</v>
      </c>
      <c r="CV258" s="320">
        <f t="shared" si="220"/>
        <v>2277</v>
      </c>
      <c r="CW258" s="320">
        <f t="shared" si="220"/>
        <v>2349</v>
      </c>
      <c r="CX258" s="320">
        <f t="shared" si="220"/>
        <v>2329</v>
      </c>
      <c r="CY258" s="320">
        <f t="shared" si="220"/>
        <v>27321</v>
      </c>
      <c r="CZ258" s="320">
        <f t="shared" si="220"/>
        <v>2174</v>
      </c>
      <c r="DA258" s="320">
        <f t="shared" si="220"/>
        <v>1970</v>
      </c>
      <c r="DB258" s="320">
        <f t="shared" si="220"/>
        <v>2464</v>
      </c>
      <c r="DC258" s="320">
        <f t="shared" si="220"/>
        <v>2219</v>
      </c>
      <c r="DD258" s="320">
        <f t="shared" si="220"/>
        <v>2601</v>
      </c>
      <c r="DE258" s="320">
        <f t="shared" si="220"/>
        <v>2476</v>
      </c>
      <c r="DF258" s="320">
        <f t="shared" si="220"/>
        <v>2693</v>
      </c>
      <c r="DG258" s="320">
        <f t="shared" si="220"/>
        <v>2465</v>
      </c>
      <c r="DH258" s="320">
        <f t="shared" si="220"/>
        <v>2306</v>
      </c>
      <c r="DI258" s="320">
        <f t="shared" si="220"/>
        <v>2393</v>
      </c>
      <c r="DJ258" s="320">
        <f t="shared" si="220"/>
        <v>2244</v>
      </c>
      <c r="DK258" s="320">
        <f t="shared" si="220"/>
        <v>2269</v>
      </c>
      <c r="DL258" s="320">
        <f t="shared" si="220"/>
        <v>28274</v>
      </c>
      <c r="DM258" s="320">
        <f t="shared" si="220"/>
        <v>2411</v>
      </c>
      <c r="DN258" s="320">
        <f t="shared" si="220"/>
        <v>2016</v>
      </c>
      <c r="DO258" s="320">
        <f t="shared" si="220"/>
        <v>2212</v>
      </c>
      <c r="DP258" s="320">
        <f t="shared" si="220"/>
        <v>2263</v>
      </c>
      <c r="DQ258" s="320">
        <f t="shared" si="220"/>
        <v>2303</v>
      </c>
      <c r="DR258" s="320">
        <f t="shared" si="220"/>
        <v>2177</v>
      </c>
      <c r="DS258" s="320">
        <f t="shared" si="220"/>
        <v>2377</v>
      </c>
      <c r="DT258" s="320">
        <f t="shared" si="220"/>
        <v>2406</v>
      </c>
      <c r="DU258" s="320">
        <f t="shared" si="220"/>
        <v>2157</v>
      </c>
      <c r="DV258" s="320">
        <f t="shared" si="220"/>
        <v>2525</v>
      </c>
      <c r="DW258" s="320">
        <f t="shared" si="220"/>
        <v>2256</v>
      </c>
      <c r="DX258" s="320">
        <f t="shared" si="220"/>
        <v>2208</v>
      </c>
      <c r="DY258" s="320">
        <f t="shared" si="220"/>
        <v>2369</v>
      </c>
      <c r="DZ258" s="320">
        <f t="shared" ref="DZ258:EA258" si="221">+SUM(DZ259:DZ269)</f>
        <v>2250</v>
      </c>
      <c r="EA258" s="320">
        <f t="shared" si="221"/>
        <v>0</v>
      </c>
    </row>
    <row r="259" spans="2:131" ht="20.100000000000001" customHeight="1" x14ac:dyDescent="0.25">
      <c r="B259" s="179" t="s">
        <v>93</v>
      </c>
      <c r="D259" s="321">
        <f t="shared" ref="D259:AI259" si="222">+D196+D210</f>
        <v>0</v>
      </c>
      <c r="E259" s="321">
        <f t="shared" si="222"/>
        <v>0</v>
      </c>
      <c r="F259" s="321">
        <f t="shared" si="222"/>
        <v>0</v>
      </c>
      <c r="G259" s="321">
        <f t="shared" si="222"/>
        <v>0</v>
      </c>
      <c r="H259" s="321">
        <f t="shared" si="222"/>
        <v>0</v>
      </c>
      <c r="I259" s="321">
        <f t="shared" si="222"/>
        <v>0</v>
      </c>
      <c r="J259" s="321">
        <f t="shared" si="222"/>
        <v>0</v>
      </c>
      <c r="K259" s="321">
        <f t="shared" si="222"/>
        <v>0</v>
      </c>
      <c r="L259" s="321">
        <f t="shared" si="222"/>
        <v>0</v>
      </c>
      <c r="M259" s="321">
        <f t="shared" si="222"/>
        <v>0</v>
      </c>
      <c r="N259" s="321">
        <f t="shared" si="222"/>
        <v>0</v>
      </c>
      <c r="O259" s="321">
        <f t="shared" si="222"/>
        <v>0</v>
      </c>
      <c r="P259" s="321">
        <f t="shared" si="222"/>
        <v>0</v>
      </c>
      <c r="Q259" s="321">
        <f t="shared" si="222"/>
        <v>0</v>
      </c>
      <c r="R259" s="321">
        <f t="shared" si="222"/>
        <v>0</v>
      </c>
      <c r="S259" s="321">
        <f t="shared" si="222"/>
        <v>0</v>
      </c>
      <c r="T259" s="321">
        <f t="shared" si="222"/>
        <v>0</v>
      </c>
      <c r="U259" s="321">
        <f t="shared" si="222"/>
        <v>0</v>
      </c>
      <c r="V259" s="321">
        <f t="shared" si="222"/>
        <v>0</v>
      </c>
      <c r="W259" s="321">
        <f t="shared" si="222"/>
        <v>0</v>
      </c>
      <c r="X259" s="321">
        <f t="shared" si="222"/>
        <v>0</v>
      </c>
      <c r="Y259" s="321">
        <f t="shared" si="222"/>
        <v>0</v>
      </c>
      <c r="Z259" s="321">
        <f t="shared" si="222"/>
        <v>0</v>
      </c>
      <c r="AA259" s="321">
        <f t="shared" si="222"/>
        <v>0</v>
      </c>
      <c r="AB259" s="321">
        <f t="shared" si="222"/>
        <v>0</v>
      </c>
      <c r="AC259" s="321">
        <f t="shared" si="222"/>
        <v>0</v>
      </c>
      <c r="AD259" s="321">
        <f t="shared" si="222"/>
        <v>0</v>
      </c>
      <c r="AE259" s="321">
        <f t="shared" si="222"/>
        <v>0</v>
      </c>
      <c r="AF259" s="321">
        <f t="shared" si="222"/>
        <v>0</v>
      </c>
      <c r="AG259" s="321">
        <f t="shared" si="222"/>
        <v>0</v>
      </c>
      <c r="AH259" s="321">
        <f t="shared" si="222"/>
        <v>0</v>
      </c>
      <c r="AI259" s="321">
        <f t="shared" si="222"/>
        <v>0</v>
      </c>
      <c r="AJ259" s="321">
        <f t="shared" ref="AJ259:BO259" si="223">+AJ196+AJ210</f>
        <v>0</v>
      </c>
      <c r="AK259" s="321">
        <f t="shared" si="223"/>
        <v>0</v>
      </c>
      <c r="AL259" s="321">
        <f t="shared" si="223"/>
        <v>0</v>
      </c>
      <c r="AM259" s="321">
        <f t="shared" si="223"/>
        <v>0</v>
      </c>
      <c r="AN259" s="321">
        <f t="shared" si="223"/>
        <v>0</v>
      </c>
      <c r="AO259" s="321">
        <f t="shared" si="223"/>
        <v>0</v>
      </c>
      <c r="AP259" s="321">
        <f t="shared" si="223"/>
        <v>0</v>
      </c>
      <c r="AQ259" s="321">
        <f t="shared" si="223"/>
        <v>0</v>
      </c>
      <c r="AR259" s="321">
        <f t="shared" si="223"/>
        <v>0</v>
      </c>
      <c r="AS259" s="321">
        <f t="shared" si="223"/>
        <v>0</v>
      </c>
      <c r="AT259" s="321">
        <f t="shared" si="223"/>
        <v>0</v>
      </c>
      <c r="AU259" s="321">
        <f t="shared" si="223"/>
        <v>0</v>
      </c>
      <c r="AV259" s="321">
        <f t="shared" si="223"/>
        <v>0</v>
      </c>
      <c r="AW259" s="321">
        <f t="shared" si="223"/>
        <v>0</v>
      </c>
      <c r="AX259" s="321">
        <f t="shared" si="223"/>
        <v>0</v>
      </c>
      <c r="AY259" s="321">
        <f t="shared" si="223"/>
        <v>0</v>
      </c>
      <c r="AZ259" s="321">
        <f t="shared" si="223"/>
        <v>0</v>
      </c>
      <c r="BA259" s="321">
        <f t="shared" si="223"/>
        <v>0</v>
      </c>
      <c r="BB259" s="321">
        <f t="shared" si="223"/>
        <v>0</v>
      </c>
      <c r="BC259" s="321">
        <f t="shared" si="223"/>
        <v>0</v>
      </c>
      <c r="BD259" s="321">
        <f t="shared" si="223"/>
        <v>0</v>
      </c>
      <c r="BE259" s="321">
        <f t="shared" si="223"/>
        <v>0</v>
      </c>
      <c r="BF259" s="321">
        <f t="shared" si="223"/>
        <v>0</v>
      </c>
      <c r="BG259" s="321">
        <f t="shared" si="223"/>
        <v>0</v>
      </c>
      <c r="BH259" s="321">
        <f t="shared" si="223"/>
        <v>0</v>
      </c>
      <c r="BI259" s="321">
        <f t="shared" si="223"/>
        <v>0</v>
      </c>
      <c r="BJ259" s="321">
        <f t="shared" si="223"/>
        <v>0</v>
      </c>
      <c r="BK259" s="321">
        <f t="shared" si="223"/>
        <v>0</v>
      </c>
      <c r="BL259" s="321">
        <f t="shared" si="223"/>
        <v>0</v>
      </c>
      <c r="BM259" s="321">
        <f t="shared" si="223"/>
        <v>0</v>
      </c>
      <c r="BN259" s="321">
        <f t="shared" si="223"/>
        <v>0</v>
      </c>
      <c r="BO259" s="321">
        <f t="shared" si="223"/>
        <v>0</v>
      </c>
      <c r="BP259" s="321">
        <f t="shared" ref="BP259:CU259" si="224">+BP196+BP210</f>
        <v>0</v>
      </c>
      <c r="BQ259" s="321">
        <f t="shared" si="224"/>
        <v>0</v>
      </c>
      <c r="BR259" s="321">
        <f t="shared" si="224"/>
        <v>0</v>
      </c>
      <c r="BS259" s="321">
        <f t="shared" si="224"/>
        <v>0</v>
      </c>
      <c r="BT259" s="321">
        <f t="shared" si="224"/>
        <v>0</v>
      </c>
      <c r="BU259" s="321">
        <f t="shared" si="224"/>
        <v>0</v>
      </c>
      <c r="BV259" s="321">
        <f t="shared" si="224"/>
        <v>0</v>
      </c>
      <c r="BW259" s="321">
        <f t="shared" si="224"/>
        <v>0</v>
      </c>
      <c r="BX259" s="321">
        <f t="shared" si="224"/>
        <v>10</v>
      </c>
      <c r="BY259" s="321">
        <f t="shared" si="224"/>
        <v>10</v>
      </c>
      <c r="BZ259" s="321">
        <f t="shared" si="224"/>
        <v>14</v>
      </c>
      <c r="CA259" s="321">
        <f t="shared" si="224"/>
        <v>14</v>
      </c>
      <c r="CB259" s="321">
        <f t="shared" si="224"/>
        <v>15</v>
      </c>
      <c r="CC259" s="321">
        <f t="shared" si="224"/>
        <v>140</v>
      </c>
      <c r="CD259" s="321">
        <f t="shared" si="224"/>
        <v>19</v>
      </c>
      <c r="CE259" s="321">
        <f t="shared" si="224"/>
        <v>25</v>
      </c>
      <c r="CF259" s="321">
        <f t="shared" si="224"/>
        <v>34</v>
      </c>
      <c r="CG259" s="321">
        <f t="shared" si="224"/>
        <v>40</v>
      </c>
      <c r="CH259" s="321">
        <f t="shared" si="224"/>
        <v>36</v>
      </c>
      <c r="CI259" s="321">
        <f t="shared" si="224"/>
        <v>44</v>
      </c>
      <c r="CJ259" s="321">
        <f t="shared" si="224"/>
        <v>52</v>
      </c>
      <c r="CK259" s="321">
        <f t="shared" si="224"/>
        <v>56</v>
      </c>
      <c r="CL259" s="321">
        <f t="shared" si="224"/>
        <v>489</v>
      </c>
      <c r="CM259" s="321">
        <f t="shared" si="224"/>
        <v>54</v>
      </c>
      <c r="CN259" s="321">
        <f t="shared" si="224"/>
        <v>61</v>
      </c>
      <c r="CO259" s="321">
        <f t="shared" si="224"/>
        <v>62</v>
      </c>
      <c r="CP259" s="321">
        <f t="shared" si="224"/>
        <v>60</v>
      </c>
      <c r="CQ259" s="321">
        <f t="shared" si="224"/>
        <v>68</v>
      </c>
      <c r="CR259" s="321">
        <f t="shared" si="224"/>
        <v>90</v>
      </c>
      <c r="CS259" s="321">
        <f t="shared" si="224"/>
        <v>67</v>
      </c>
      <c r="CT259" s="321">
        <f t="shared" si="224"/>
        <v>74</v>
      </c>
      <c r="CU259" s="321">
        <f t="shared" si="224"/>
        <v>71</v>
      </c>
      <c r="CV259" s="321">
        <f t="shared" ref="CV259:DY259" si="225">+CV196+CV210</f>
        <v>70</v>
      </c>
      <c r="CW259" s="321">
        <f t="shared" si="225"/>
        <v>76</v>
      </c>
      <c r="CX259" s="321">
        <f t="shared" si="225"/>
        <v>83</v>
      </c>
      <c r="CY259" s="321">
        <f t="shared" si="225"/>
        <v>836</v>
      </c>
      <c r="CZ259" s="321">
        <f t="shared" si="225"/>
        <v>103</v>
      </c>
      <c r="DA259" s="321">
        <f t="shared" si="225"/>
        <v>79</v>
      </c>
      <c r="DB259" s="321">
        <f t="shared" si="225"/>
        <v>98</v>
      </c>
      <c r="DC259" s="321">
        <f t="shared" si="225"/>
        <v>120</v>
      </c>
      <c r="DD259" s="321">
        <f t="shared" si="225"/>
        <v>130</v>
      </c>
      <c r="DE259" s="321">
        <f t="shared" si="225"/>
        <v>231</v>
      </c>
      <c r="DF259" s="321">
        <f t="shared" si="225"/>
        <v>377</v>
      </c>
      <c r="DG259" s="321">
        <f t="shared" si="225"/>
        <v>122</v>
      </c>
      <c r="DH259" s="321">
        <f t="shared" si="225"/>
        <v>122</v>
      </c>
      <c r="DI259" s="321">
        <f t="shared" si="225"/>
        <v>86</v>
      </c>
      <c r="DJ259" s="321">
        <f t="shared" si="225"/>
        <v>138</v>
      </c>
      <c r="DK259" s="321">
        <f t="shared" si="225"/>
        <v>113</v>
      </c>
      <c r="DL259" s="321">
        <f t="shared" si="225"/>
        <v>1719</v>
      </c>
      <c r="DM259" s="321">
        <f t="shared" si="225"/>
        <v>138</v>
      </c>
      <c r="DN259" s="321">
        <f t="shared" si="225"/>
        <v>102</v>
      </c>
      <c r="DO259" s="321">
        <f t="shared" si="225"/>
        <v>103</v>
      </c>
      <c r="DP259" s="321">
        <f t="shared" si="225"/>
        <v>106</v>
      </c>
      <c r="DQ259" s="321">
        <f t="shared" si="225"/>
        <v>132</v>
      </c>
      <c r="DR259" s="321">
        <f t="shared" si="225"/>
        <v>116</v>
      </c>
      <c r="DS259" s="321">
        <f t="shared" si="225"/>
        <v>124</v>
      </c>
      <c r="DT259" s="321">
        <f t="shared" si="225"/>
        <v>126</v>
      </c>
      <c r="DU259" s="321">
        <f t="shared" si="225"/>
        <v>122</v>
      </c>
      <c r="DV259" s="321">
        <f t="shared" si="225"/>
        <v>122</v>
      </c>
      <c r="DW259" s="321">
        <f t="shared" si="225"/>
        <v>118</v>
      </c>
      <c r="DX259" s="321">
        <f t="shared" si="225"/>
        <v>113</v>
      </c>
      <c r="DY259" s="321">
        <f t="shared" si="225"/>
        <v>166</v>
      </c>
      <c r="DZ259" s="321">
        <f t="shared" ref="DZ259:EA259" si="226">+DZ196+DZ210</f>
        <v>122</v>
      </c>
      <c r="EA259" s="321">
        <f t="shared" si="226"/>
        <v>0</v>
      </c>
    </row>
    <row r="260" spans="2:131" ht="20.100000000000001" customHeight="1" x14ac:dyDescent="0.25">
      <c r="B260" s="179" t="s">
        <v>94</v>
      </c>
      <c r="D260" s="27">
        <f>+D183+D184+D186</f>
        <v>0</v>
      </c>
      <c r="E260" s="27">
        <f>+E183+E184+E186+E185</f>
        <v>10</v>
      </c>
      <c r="F260" s="27">
        <f t="shared" ref="F260:BQ260" si="227">+F183+F184+F186+F185</f>
        <v>0</v>
      </c>
      <c r="G260" s="27">
        <f t="shared" si="227"/>
        <v>3</v>
      </c>
      <c r="H260" s="27">
        <f t="shared" si="227"/>
        <v>2</v>
      </c>
      <c r="I260" s="27">
        <f t="shared" si="227"/>
        <v>0</v>
      </c>
      <c r="J260" s="27">
        <f t="shared" si="227"/>
        <v>0</v>
      </c>
      <c r="K260" s="27">
        <f t="shared" si="227"/>
        <v>0</v>
      </c>
      <c r="L260" s="27">
        <f t="shared" si="227"/>
        <v>0</v>
      </c>
      <c r="M260" s="27">
        <f t="shared" si="227"/>
        <v>0</v>
      </c>
      <c r="N260" s="27">
        <f t="shared" si="227"/>
        <v>0</v>
      </c>
      <c r="O260" s="27">
        <f t="shared" si="227"/>
        <v>0</v>
      </c>
      <c r="P260" s="27">
        <f t="shared" si="227"/>
        <v>0</v>
      </c>
      <c r="Q260" s="27">
        <f t="shared" si="227"/>
        <v>0</v>
      </c>
      <c r="R260" s="27">
        <f t="shared" si="227"/>
        <v>0</v>
      </c>
      <c r="S260" s="27">
        <f t="shared" si="227"/>
        <v>0</v>
      </c>
      <c r="T260" s="27">
        <f t="shared" si="227"/>
        <v>4</v>
      </c>
      <c r="U260" s="27">
        <f t="shared" si="227"/>
        <v>6</v>
      </c>
      <c r="V260" s="27">
        <f t="shared" si="227"/>
        <v>0</v>
      </c>
      <c r="W260" s="27">
        <f t="shared" si="227"/>
        <v>0</v>
      </c>
      <c r="X260" s="27">
        <f t="shared" si="227"/>
        <v>0</v>
      </c>
      <c r="Y260" s="27">
        <f t="shared" si="227"/>
        <v>0</v>
      </c>
      <c r="Z260" s="27">
        <f t="shared" si="227"/>
        <v>0</v>
      </c>
      <c r="AA260" s="27">
        <f t="shared" si="227"/>
        <v>4</v>
      </c>
      <c r="AB260" s="27">
        <f t="shared" si="227"/>
        <v>2</v>
      </c>
      <c r="AC260" s="27">
        <f t="shared" si="227"/>
        <v>0</v>
      </c>
      <c r="AD260" s="27">
        <f t="shared" si="227"/>
        <v>0</v>
      </c>
      <c r="AE260" s="27">
        <f t="shared" si="227"/>
        <v>0</v>
      </c>
      <c r="AF260" s="27">
        <f t="shared" si="227"/>
        <v>0</v>
      </c>
      <c r="AG260" s="27">
        <f t="shared" si="227"/>
        <v>0</v>
      </c>
      <c r="AH260" s="27">
        <f t="shared" si="227"/>
        <v>0</v>
      </c>
      <c r="AI260" s="27">
        <f t="shared" si="227"/>
        <v>0</v>
      </c>
      <c r="AJ260" s="27">
        <f t="shared" si="227"/>
        <v>0</v>
      </c>
      <c r="AK260" s="27">
        <f t="shared" si="227"/>
        <v>0</v>
      </c>
      <c r="AL260" s="27">
        <f t="shared" si="227"/>
        <v>0</v>
      </c>
      <c r="AM260" s="27">
        <f t="shared" si="227"/>
        <v>0</v>
      </c>
      <c r="AN260" s="27">
        <f t="shared" si="227"/>
        <v>0</v>
      </c>
      <c r="AO260" s="27">
        <f t="shared" si="227"/>
        <v>0</v>
      </c>
      <c r="AP260" s="27">
        <f t="shared" si="227"/>
        <v>0</v>
      </c>
      <c r="AQ260" s="27">
        <f t="shared" si="227"/>
        <v>0</v>
      </c>
      <c r="AR260" s="27">
        <f t="shared" si="227"/>
        <v>0</v>
      </c>
      <c r="AS260" s="27">
        <f t="shared" si="227"/>
        <v>0</v>
      </c>
      <c r="AT260" s="27">
        <f t="shared" si="227"/>
        <v>0</v>
      </c>
      <c r="AU260" s="27">
        <f t="shared" si="227"/>
        <v>0</v>
      </c>
      <c r="AV260" s="27">
        <f t="shared" si="227"/>
        <v>0</v>
      </c>
      <c r="AW260" s="27">
        <f t="shared" si="227"/>
        <v>0</v>
      </c>
      <c r="AX260" s="27">
        <f t="shared" si="227"/>
        <v>0</v>
      </c>
      <c r="AY260" s="27">
        <f t="shared" si="227"/>
        <v>0</v>
      </c>
      <c r="AZ260" s="27">
        <f t="shared" si="227"/>
        <v>0</v>
      </c>
      <c r="BA260" s="27">
        <f t="shared" si="227"/>
        <v>0</v>
      </c>
      <c r="BB260" s="27">
        <f t="shared" si="227"/>
        <v>0</v>
      </c>
      <c r="BC260" s="27">
        <f t="shared" si="227"/>
        <v>0</v>
      </c>
      <c r="BD260" s="27">
        <f t="shared" si="227"/>
        <v>0</v>
      </c>
      <c r="BE260" s="27">
        <f t="shared" si="227"/>
        <v>0</v>
      </c>
      <c r="BF260" s="27">
        <f t="shared" si="227"/>
        <v>0</v>
      </c>
      <c r="BG260" s="27">
        <f t="shared" si="227"/>
        <v>0</v>
      </c>
      <c r="BH260" s="27">
        <f t="shared" si="227"/>
        <v>0</v>
      </c>
      <c r="BI260" s="27">
        <f t="shared" si="227"/>
        <v>0</v>
      </c>
      <c r="BJ260" s="27">
        <f t="shared" si="227"/>
        <v>0</v>
      </c>
      <c r="BK260" s="27">
        <f t="shared" si="227"/>
        <v>0</v>
      </c>
      <c r="BL260" s="27">
        <f t="shared" si="227"/>
        <v>0</v>
      </c>
      <c r="BM260" s="27">
        <f t="shared" si="227"/>
        <v>0</v>
      </c>
      <c r="BN260" s="27">
        <f t="shared" si="227"/>
        <v>0</v>
      </c>
      <c r="BO260" s="27">
        <f t="shared" si="227"/>
        <v>0</v>
      </c>
      <c r="BP260" s="27">
        <f t="shared" si="227"/>
        <v>2</v>
      </c>
      <c r="BQ260" s="27">
        <f t="shared" si="227"/>
        <v>0</v>
      </c>
      <c r="BR260" s="27">
        <f t="shared" ref="BR260:DZ260" si="228">+BR183+BR184+BR186+BR185</f>
        <v>0</v>
      </c>
      <c r="BS260" s="27">
        <f t="shared" si="228"/>
        <v>2</v>
      </c>
      <c r="BT260" s="27">
        <f t="shared" si="228"/>
        <v>14</v>
      </c>
      <c r="BU260" s="27">
        <f t="shared" si="228"/>
        <v>4</v>
      </c>
      <c r="BV260" s="27">
        <f t="shared" si="228"/>
        <v>0</v>
      </c>
      <c r="BW260" s="27">
        <f t="shared" si="228"/>
        <v>6</v>
      </c>
      <c r="BX260" s="27">
        <f t="shared" si="228"/>
        <v>0</v>
      </c>
      <c r="BY260" s="27">
        <f t="shared" si="228"/>
        <v>28</v>
      </c>
      <c r="BZ260" s="27">
        <f t="shared" si="228"/>
        <v>0</v>
      </c>
      <c r="CA260" s="27">
        <f t="shared" si="228"/>
        <v>0</v>
      </c>
      <c r="CB260" s="27">
        <f t="shared" si="228"/>
        <v>0</v>
      </c>
      <c r="CC260" s="27">
        <f t="shared" si="228"/>
        <v>0</v>
      </c>
      <c r="CD260" s="27">
        <f t="shared" si="228"/>
        <v>0</v>
      </c>
      <c r="CE260" s="27">
        <f t="shared" si="228"/>
        <v>5</v>
      </c>
      <c r="CF260" s="27">
        <f t="shared" si="228"/>
        <v>10</v>
      </c>
      <c r="CG260" s="27">
        <f t="shared" si="228"/>
        <v>15</v>
      </c>
      <c r="CH260" s="27">
        <f t="shared" si="228"/>
        <v>17</v>
      </c>
      <c r="CI260" s="27">
        <f t="shared" si="228"/>
        <v>22</v>
      </c>
      <c r="CJ260" s="27">
        <f t="shared" si="228"/>
        <v>19</v>
      </c>
      <c r="CK260" s="27">
        <f t="shared" si="228"/>
        <v>16</v>
      </c>
      <c r="CL260" s="27">
        <f t="shared" si="228"/>
        <v>104</v>
      </c>
      <c r="CM260" s="27">
        <f t="shared" si="228"/>
        <v>19</v>
      </c>
      <c r="CN260" s="27">
        <f t="shared" si="228"/>
        <v>18</v>
      </c>
      <c r="CO260" s="27">
        <f t="shared" si="228"/>
        <v>7</v>
      </c>
      <c r="CP260" s="27">
        <f t="shared" si="228"/>
        <v>8</v>
      </c>
      <c r="CQ260" s="27">
        <f t="shared" si="228"/>
        <v>11</v>
      </c>
      <c r="CR260" s="27">
        <f t="shared" si="228"/>
        <v>7</v>
      </c>
      <c r="CS260" s="27">
        <f t="shared" si="228"/>
        <v>2</v>
      </c>
      <c r="CT260" s="27">
        <f t="shared" si="228"/>
        <v>13</v>
      </c>
      <c r="CU260" s="27">
        <f t="shared" si="228"/>
        <v>6</v>
      </c>
      <c r="CV260" s="27">
        <f t="shared" si="228"/>
        <v>5</v>
      </c>
      <c r="CW260" s="27">
        <f t="shared" si="228"/>
        <v>5</v>
      </c>
      <c r="CX260" s="27">
        <f t="shared" si="228"/>
        <v>2</v>
      </c>
      <c r="CY260" s="27">
        <f t="shared" si="228"/>
        <v>103</v>
      </c>
      <c r="CZ260" s="27">
        <f t="shared" si="228"/>
        <v>1</v>
      </c>
      <c r="DA260" s="27">
        <f t="shared" si="228"/>
        <v>0</v>
      </c>
      <c r="DB260" s="27">
        <f t="shared" si="228"/>
        <v>0</v>
      </c>
      <c r="DC260" s="27">
        <f t="shared" si="228"/>
        <v>3</v>
      </c>
      <c r="DD260" s="27">
        <f t="shared" si="228"/>
        <v>3</v>
      </c>
      <c r="DE260" s="27">
        <f t="shared" si="228"/>
        <v>1</v>
      </c>
      <c r="DF260" s="27">
        <f t="shared" si="228"/>
        <v>1</v>
      </c>
      <c r="DG260" s="27">
        <f t="shared" si="228"/>
        <v>5</v>
      </c>
      <c r="DH260" s="27">
        <f t="shared" si="228"/>
        <v>4</v>
      </c>
      <c r="DI260" s="27">
        <f t="shared" si="228"/>
        <v>4</v>
      </c>
      <c r="DJ260" s="27">
        <f t="shared" si="228"/>
        <v>1</v>
      </c>
      <c r="DK260" s="27">
        <f t="shared" si="228"/>
        <v>1</v>
      </c>
      <c r="DL260" s="27">
        <f t="shared" si="228"/>
        <v>24</v>
      </c>
      <c r="DM260" s="27">
        <f t="shared" si="228"/>
        <v>5</v>
      </c>
      <c r="DN260" s="27">
        <f t="shared" si="228"/>
        <v>0</v>
      </c>
      <c r="DO260" s="27">
        <f t="shared" si="228"/>
        <v>1</v>
      </c>
      <c r="DP260" s="27">
        <f t="shared" si="228"/>
        <v>12</v>
      </c>
      <c r="DQ260" s="27">
        <f t="shared" si="228"/>
        <v>13</v>
      </c>
      <c r="DR260" s="27">
        <f t="shared" si="228"/>
        <v>3</v>
      </c>
      <c r="DS260" s="27">
        <f t="shared" si="228"/>
        <v>3</v>
      </c>
      <c r="DT260" s="27">
        <f t="shared" si="228"/>
        <v>0</v>
      </c>
      <c r="DU260" s="27">
        <f t="shared" si="228"/>
        <v>1</v>
      </c>
      <c r="DV260" s="27">
        <f t="shared" si="228"/>
        <v>2</v>
      </c>
      <c r="DW260" s="27">
        <f t="shared" si="228"/>
        <v>5</v>
      </c>
      <c r="DX260" s="27">
        <f t="shared" si="228"/>
        <v>0</v>
      </c>
      <c r="DY260" s="27">
        <f t="shared" si="228"/>
        <v>4</v>
      </c>
      <c r="DZ260" s="27">
        <f t="shared" si="228"/>
        <v>5</v>
      </c>
      <c r="EA260" s="27">
        <f t="shared" ref="EA260" si="229">+EA183+EA184+EA186+EA185</f>
        <v>0</v>
      </c>
    </row>
    <row r="261" spans="2:131" ht="20.100000000000001" customHeight="1" x14ac:dyDescent="0.25">
      <c r="B261" s="179" t="s">
        <v>95</v>
      </c>
      <c r="D261" s="27">
        <f t="shared" ref="D261:AI261" si="230">+D172</f>
        <v>0</v>
      </c>
      <c r="E261" s="27">
        <f t="shared" si="230"/>
        <v>0</v>
      </c>
      <c r="F261" s="27">
        <f t="shared" si="230"/>
        <v>1</v>
      </c>
      <c r="G261" s="27">
        <f t="shared" si="230"/>
        <v>1</v>
      </c>
      <c r="H261" s="27">
        <f t="shared" si="230"/>
        <v>2</v>
      </c>
      <c r="I261" s="27">
        <f t="shared" si="230"/>
        <v>0</v>
      </c>
      <c r="J261" s="27">
        <f t="shared" si="230"/>
        <v>0</v>
      </c>
      <c r="K261" s="27">
        <f t="shared" si="230"/>
        <v>0</v>
      </c>
      <c r="L261" s="27">
        <f t="shared" si="230"/>
        <v>0</v>
      </c>
      <c r="M261" s="27">
        <f t="shared" si="230"/>
        <v>1</v>
      </c>
      <c r="N261" s="27">
        <f t="shared" si="230"/>
        <v>0</v>
      </c>
      <c r="O261" s="27">
        <f t="shared" si="230"/>
        <v>0</v>
      </c>
      <c r="P261" s="27">
        <f t="shared" si="230"/>
        <v>0</v>
      </c>
      <c r="Q261" s="27">
        <f t="shared" si="230"/>
        <v>0</v>
      </c>
      <c r="R261" s="27">
        <f t="shared" si="230"/>
        <v>0</v>
      </c>
      <c r="S261" s="27">
        <f t="shared" si="230"/>
        <v>0</v>
      </c>
      <c r="T261" s="27">
        <f t="shared" si="230"/>
        <v>0</v>
      </c>
      <c r="U261" s="27">
        <f t="shared" si="230"/>
        <v>0</v>
      </c>
      <c r="V261" s="27">
        <f t="shared" si="230"/>
        <v>0</v>
      </c>
      <c r="W261" s="27">
        <f t="shared" si="230"/>
        <v>0</v>
      </c>
      <c r="X261" s="27">
        <f t="shared" si="230"/>
        <v>0</v>
      </c>
      <c r="Y261" s="27">
        <f t="shared" si="230"/>
        <v>0</v>
      </c>
      <c r="Z261" s="27">
        <f t="shared" si="230"/>
        <v>12</v>
      </c>
      <c r="AA261" s="27">
        <f t="shared" si="230"/>
        <v>148</v>
      </c>
      <c r="AB261" s="27">
        <f t="shared" si="230"/>
        <v>5</v>
      </c>
      <c r="AC261" s="27">
        <f t="shared" si="230"/>
        <v>2</v>
      </c>
      <c r="AD261" s="27">
        <f t="shared" si="230"/>
        <v>3</v>
      </c>
      <c r="AE261" s="27">
        <f t="shared" si="230"/>
        <v>4</v>
      </c>
      <c r="AF261" s="27">
        <f t="shared" si="230"/>
        <v>18</v>
      </c>
      <c r="AG261" s="27">
        <f t="shared" si="230"/>
        <v>5</v>
      </c>
      <c r="AH261" s="27">
        <f t="shared" si="230"/>
        <v>24</v>
      </c>
      <c r="AI261" s="27">
        <f t="shared" si="230"/>
        <v>58</v>
      </c>
      <c r="AJ261" s="27">
        <f t="shared" ref="AJ261:BO261" si="231">+AJ172</f>
        <v>21</v>
      </c>
      <c r="AK261" s="27">
        <f t="shared" si="231"/>
        <v>5</v>
      </c>
      <c r="AL261" s="27">
        <f t="shared" si="231"/>
        <v>1</v>
      </c>
      <c r="AM261" s="27">
        <f t="shared" si="231"/>
        <v>0</v>
      </c>
      <c r="AN261" s="27">
        <f t="shared" si="231"/>
        <v>0</v>
      </c>
      <c r="AO261" s="27">
        <f t="shared" si="231"/>
        <v>0</v>
      </c>
      <c r="AP261" s="27">
        <f t="shared" si="231"/>
        <v>0</v>
      </c>
      <c r="AQ261" s="27">
        <f t="shared" si="231"/>
        <v>0</v>
      </c>
      <c r="AR261" s="27">
        <f t="shared" si="231"/>
        <v>0</v>
      </c>
      <c r="AS261" s="27">
        <f t="shared" si="231"/>
        <v>0</v>
      </c>
      <c r="AT261" s="27">
        <f t="shared" si="231"/>
        <v>0</v>
      </c>
      <c r="AU261" s="27">
        <f t="shared" si="231"/>
        <v>0</v>
      </c>
      <c r="AV261" s="27">
        <f t="shared" si="231"/>
        <v>0</v>
      </c>
      <c r="AW261" s="27">
        <f t="shared" si="231"/>
        <v>0</v>
      </c>
      <c r="AX261" s="27">
        <f t="shared" si="231"/>
        <v>0</v>
      </c>
      <c r="AY261" s="27">
        <f t="shared" si="231"/>
        <v>0</v>
      </c>
      <c r="AZ261" s="27">
        <f t="shared" si="231"/>
        <v>1</v>
      </c>
      <c r="BA261" s="27">
        <f t="shared" si="231"/>
        <v>4</v>
      </c>
      <c r="BB261" s="27">
        <f t="shared" si="231"/>
        <v>2</v>
      </c>
      <c r="BC261" s="27">
        <f t="shared" si="231"/>
        <v>1</v>
      </c>
      <c r="BD261" s="27">
        <f t="shared" si="231"/>
        <v>0</v>
      </c>
      <c r="BE261" s="27">
        <f t="shared" si="231"/>
        <v>1</v>
      </c>
      <c r="BF261" s="27">
        <f t="shared" si="231"/>
        <v>1</v>
      </c>
      <c r="BG261" s="27">
        <f t="shared" si="231"/>
        <v>0</v>
      </c>
      <c r="BH261" s="27">
        <f t="shared" si="231"/>
        <v>0</v>
      </c>
      <c r="BI261" s="27">
        <f t="shared" si="231"/>
        <v>2</v>
      </c>
      <c r="BJ261" s="27">
        <f t="shared" si="231"/>
        <v>2</v>
      </c>
      <c r="BK261" s="27">
        <f t="shared" si="231"/>
        <v>0</v>
      </c>
      <c r="BL261" s="27">
        <f t="shared" si="231"/>
        <v>14</v>
      </c>
      <c r="BM261" s="27">
        <f t="shared" si="231"/>
        <v>0</v>
      </c>
      <c r="BN261" s="27">
        <f t="shared" si="231"/>
        <v>0</v>
      </c>
      <c r="BO261" s="27">
        <f t="shared" si="231"/>
        <v>0</v>
      </c>
      <c r="BP261" s="27">
        <f t="shared" ref="BP261:CU261" si="232">+BP172</f>
        <v>0</v>
      </c>
      <c r="BQ261" s="27">
        <f t="shared" si="232"/>
        <v>0</v>
      </c>
      <c r="BR261" s="27">
        <f t="shared" si="232"/>
        <v>0</v>
      </c>
      <c r="BS261" s="27">
        <f t="shared" si="232"/>
        <v>0</v>
      </c>
      <c r="BT261" s="27">
        <f t="shared" si="232"/>
        <v>0</v>
      </c>
      <c r="BU261" s="27">
        <f t="shared" si="232"/>
        <v>0</v>
      </c>
      <c r="BV261" s="27">
        <f t="shared" si="232"/>
        <v>0</v>
      </c>
      <c r="BW261" s="27">
        <f t="shared" si="232"/>
        <v>0</v>
      </c>
      <c r="BX261" s="27">
        <f t="shared" si="232"/>
        <v>0</v>
      </c>
      <c r="BY261" s="27">
        <f t="shared" si="232"/>
        <v>0</v>
      </c>
      <c r="BZ261" s="27">
        <f t="shared" si="232"/>
        <v>0</v>
      </c>
      <c r="CA261" s="27">
        <f t="shared" si="232"/>
        <v>0</v>
      </c>
      <c r="CB261" s="27">
        <f t="shared" si="232"/>
        <v>0</v>
      </c>
      <c r="CC261" s="27">
        <f t="shared" si="232"/>
        <v>0</v>
      </c>
      <c r="CD261" s="27">
        <f t="shared" si="232"/>
        <v>0</v>
      </c>
      <c r="CE261" s="27">
        <f t="shared" si="232"/>
        <v>0</v>
      </c>
      <c r="CF261" s="27">
        <f t="shared" si="232"/>
        <v>0</v>
      </c>
      <c r="CG261" s="27">
        <f t="shared" si="232"/>
        <v>0</v>
      </c>
      <c r="CH261" s="27">
        <f t="shared" si="232"/>
        <v>0</v>
      </c>
      <c r="CI261" s="27">
        <f t="shared" si="232"/>
        <v>2</v>
      </c>
      <c r="CJ261" s="27">
        <f t="shared" si="232"/>
        <v>0</v>
      </c>
      <c r="CK261" s="27">
        <f t="shared" si="232"/>
        <v>0</v>
      </c>
      <c r="CL261" s="27">
        <f t="shared" si="232"/>
        <v>2</v>
      </c>
      <c r="CM261" s="27">
        <f t="shared" si="232"/>
        <v>0</v>
      </c>
      <c r="CN261" s="27">
        <f t="shared" si="232"/>
        <v>0</v>
      </c>
      <c r="CO261" s="27">
        <f t="shared" si="232"/>
        <v>0</v>
      </c>
      <c r="CP261" s="27">
        <f t="shared" si="232"/>
        <v>0</v>
      </c>
      <c r="CQ261" s="27">
        <f t="shared" si="232"/>
        <v>0</v>
      </c>
      <c r="CR261" s="27">
        <f t="shared" si="232"/>
        <v>0</v>
      </c>
      <c r="CS261" s="27">
        <f t="shared" si="232"/>
        <v>0</v>
      </c>
      <c r="CT261" s="27">
        <f t="shared" si="232"/>
        <v>0</v>
      </c>
      <c r="CU261" s="27">
        <f t="shared" si="232"/>
        <v>0</v>
      </c>
      <c r="CV261" s="27">
        <f t="shared" ref="CV261:DY261" si="233">+CV172</f>
        <v>0</v>
      </c>
      <c r="CW261" s="27">
        <f t="shared" si="233"/>
        <v>0</v>
      </c>
      <c r="CX261" s="27">
        <f t="shared" si="233"/>
        <v>0</v>
      </c>
      <c r="CY261" s="27">
        <f t="shared" si="233"/>
        <v>0</v>
      </c>
      <c r="CZ261" s="27">
        <f t="shared" si="233"/>
        <v>0</v>
      </c>
      <c r="DA261" s="27">
        <f t="shared" si="233"/>
        <v>1</v>
      </c>
      <c r="DB261" s="27">
        <f t="shared" si="233"/>
        <v>0</v>
      </c>
      <c r="DC261" s="27">
        <f t="shared" si="233"/>
        <v>0</v>
      </c>
      <c r="DD261" s="27">
        <f t="shared" si="233"/>
        <v>0</v>
      </c>
      <c r="DE261" s="27">
        <f t="shared" si="233"/>
        <v>0</v>
      </c>
      <c r="DF261" s="27">
        <f t="shared" si="233"/>
        <v>0</v>
      </c>
      <c r="DG261" s="27">
        <f t="shared" si="233"/>
        <v>0</v>
      </c>
      <c r="DH261" s="27">
        <f t="shared" si="233"/>
        <v>0</v>
      </c>
      <c r="DI261" s="27">
        <f t="shared" si="233"/>
        <v>0</v>
      </c>
      <c r="DJ261" s="27">
        <f t="shared" si="233"/>
        <v>0</v>
      </c>
      <c r="DK261" s="27">
        <f t="shared" si="233"/>
        <v>0</v>
      </c>
      <c r="DL261" s="27">
        <f t="shared" si="233"/>
        <v>1</v>
      </c>
      <c r="DM261" s="27">
        <f t="shared" si="233"/>
        <v>0</v>
      </c>
      <c r="DN261" s="27">
        <f t="shared" si="233"/>
        <v>0</v>
      </c>
      <c r="DO261" s="27">
        <f t="shared" si="233"/>
        <v>0</v>
      </c>
      <c r="DP261" s="27">
        <f t="shared" si="233"/>
        <v>2</v>
      </c>
      <c r="DQ261" s="27">
        <f t="shared" si="233"/>
        <v>0</v>
      </c>
      <c r="DR261" s="27">
        <f t="shared" si="233"/>
        <v>0</v>
      </c>
      <c r="DS261" s="27">
        <f t="shared" si="233"/>
        <v>0</v>
      </c>
      <c r="DT261" s="27">
        <f t="shared" si="233"/>
        <v>0</v>
      </c>
      <c r="DU261" s="27">
        <f t="shared" si="233"/>
        <v>0</v>
      </c>
      <c r="DV261" s="27">
        <f t="shared" si="233"/>
        <v>0</v>
      </c>
      <c r="DW261" s="27">
        <f t="shared" si="233"/>
        <v>0</v>
      </c>
      <c r="DX261" s="27">
        <f t="shared" si="233"/>
        <v>0</v>
      </c>
      <c r="DY261" s="27">
        <f t="shared" si="233"/>
        <v>0</v>
      </c>
      <c r="DZ261" s="27">
        <f t="shared" ref="DZ261:EA261" si="234">+DZ172</f>
        <v>0</v>
      </c>
      <c r="EA261" s="27">
        <f t="shared" si="234"/>
        <v>0</v>
      </c>
    </row>
    <row r="262" spans="2:131" ht="20.100000000000001" customHeight="1" x14ac:dyDescent="0.25">
      <c r="B262" s="179" t="s">
        <v>142</v>
      </c>
      <c r="D262" s="27">
        <f t="shared" ref="D262:AI262" si="235">+D171+D170+D179</f>
        <v>1</v>
      </c>
      <c r="E262" s="27">
        <f t="shared" si="235"/>
        <v>1</v>
      </c>
      <c r="F262" s="27">
        <f t="shared" si="235"/>
        <v>1</v>
      </c>
      <c r="G262" s="27">
        <f t="shared" si="235"/>
        <v>1</v>
      </c>
      <c r="H262" s="27">
        <f t="shared" si="235"/>
        <v>2</v>
      </c>
      <c r="I262" s="27">
        <f t="shared" si="235"/>
        <v>2</v>
      </c>
      <c r="J262" s="27">
        <f t="shared" si="235"/>
        <v>1</v>
      </c>
      <c r="K262" s="27">
        <f t="shared" si="235"/>
        <v>2</v>
      </c>
      <c r="L262" s="27">
        <f t="shared" si="235"/>
        <v>1</v>
      </c>
      <c r="M262" s="27">
        <f t="shared" si="235"/>
        <v>1</v>
      </c>
      <c r="N262" s="27">
        <f t="shared" si="235"/>
        <v>1</v>
      </c>
      <c r="O262" s="27">
        <f t="shared" si="235"/>
        <v>1</v>
      </c>
      <c r="P262" s="27">
        <f t="shared" si="235"/>
        <v>1</v>
      </c>
      <c r="Q262" s="27">
        <f t="shared" si="235"/>
        <v>1</v>
      </c>
      <c r="R262" s="27">
        <f t="shared" si="235"/>
        <v>1</v>
      </c>
      <c r="S262" s="27">
        <f t="shared" si="235"/>
        <v>1</v>
      </c>
      <c r="T262" s="27">
        <f t="shared" si="235"/>
        <v>1</v>
      </c>
      <c r="U262" s="27">
        <f t="shared" si="235"/>
        <v>1</v>
      </c>
      <c r="V262" s="27">
        <f t="shared" si="235"/>
        <v>1</v>
      </c>
      <c r="W262" s="27">
        <f t="shared" si="235"/>
        <v>1</v>
      </c>
      <c r="X262" s="27">
        <f t="shared" si="235"/>
        <v>1</v>
      </c>
      <c r="Y262" s="27">
        <f t="shared" si="235"/>
        <v>1</v>
      </c>
      <c r="Z262" s="27">
        <f t="shared" si="235"/>
        <v>1</v>
      </c>
      <c r="AA262" s="27">
        <f t="shared" si="235"/>
        <v>1</v>
      </c>
      <c r="AB262" s="27">
        <f t="shared" si="235"/>
        <v>1</v>
      </c>
      <c r="AC262" s="27">
        <f t="shared" si="235"/>
        <v>1</v>
      </c>
      <c r="AD262" s="27">
        <f t="shared" si="235"/>
        <v>1</v>
      </c>
      <c r="AE262" s="27">
        <f t="shared" si="235"/>
        <v>1</v>
      </c>
      <c r="AF262" s="27">
        <f t="shared" si="235"/>
        <v>1</v>
      </c>
      <c r="AG262" s="27">
        <f t="shared" si="235"/>
        <v>1</v>
      </c>
      <c r="AH262" s="27">
        <f t="shared" si="235"/>
        <v>3</v>
      </c>
      <c r="AI262" s="27">
        <f t="shared" si="235"/>
        <v>1</v>
      </c>
      <c r="AJ262" s="27">
        <f t="shared" ref="AJ262:BO262" si="236">+AJ171+AJ170+AJ179</f>
        <v>1</v>
      </c>
      <c r="AK262" s="27">
        <f t="shared" si="236"/>
        <v>1</v>
      </c>
      <c r="AL262" s="27">
        <f t="shared" si="236"/>
        <v>1</v>
      </c>
      <c r="AM262" s="27">
        <f t="shared" si="236"/>
        <v>1</v>
      </c>
      <c r="AN262" s="27">
        <f t="shared" si="236"/>
        <v>1</v>
      </c>
      <c r="AO262" s="27">
        <f t="shared" si="236"/>
        <v>1</v>
      </c>
      <c r="AP262" s="27">
        <f t="shared" si="236"/>
        <v>1</v>
      </c>
      <c r="AQ262" s="27">
        <f t="shared" si="236"/>
        <v>1</v>
      </c>
      <c r="AR262" s="27">
        <f t="shared" si="236"/>
        <v>2</v>
      </c>
      <c r="AS262" s="27">
        <f t="shared" si="236"/>
        <v>1</v>
      </c>
      <c r="AT262" s="27">
        <f t="shared" si="236"/>
        <v>1</v>
      </c>
      <c r="AU262" s="27">
        <f t="shared" si="236"/>
        <v>1</v>
      </c>
      <c r="AV262" s="27">
        <f t="shared" si="236"/>
        <v>0</v>
      </c>
      <c r="AW262" s="27">
        <f t="shared" si="236"/>
        <v>2</v>
      </c>
      <c r="AX262" s="27">
        <f t="shared" si="236"/>
        <v>1</v>
      </c>
      <c r="AY262" s="27">
        <f t="shared" si="236"/>
        <v>1</v>
      </c>
      <c r="AZ262" s="27">
        <f t="shared" si="236"/>
        <v>1</v>
      </c>
      <c r="BA262" s="27">
        <f t="shared" si="236"/>
        <v>1</v>
      </c>
      <c r="BB262" s="27">
        <f t="shared" si="236"/>
        <v>1</v>
      </c>
      <c r="BC262" s="27">
        <f t="shared" si="236"/>
        <v>1</v>
      </c>
      <c r="BD262" s="27">
        <f t="shared" si="236"/>
        <v>2</v>
      </c>
      <c r="BE262" s="27">
        <f t="shared" si="236"/>
        <v>1</v>
      </c>
      <c r="BF262" s="27">
        <f t="shared" si="236"/>
        <v>1</v>
      </c>
      <c r="BG262" s="27">
        <f t="shared" si="236"/>
        <v>2</v>
      </c>
      <c r="BH262" s="27">
        <f t="shared" si="236"/>
        <v>3</v>
      </c>
      <c r="BI262" s="27">
        <f t="shared" si="236"/>
        <v>2</v>
      </c>
      <c r="BJ262" s="27">
        <f t="shared" si="236"/>
        <v>1</v>
      </c>
      <c r="BK262" s="27">
        <f t="shared" si="236"/>
        <v>1</v>
      </c>
      <c r="BL262" s="27">
        <f t="shared" si="236"/>
        <v>17</v>
      </c>
      <c r="BM262" s="27">
        <f t="shared" si="236"/>
        <v>1</v>
      </c>
      <c r="BN262" s="27">
        <f t="shared" si="236"/>
        <v>1</v>
      </c>
      <c r="BO262" s="27">
        <f t="shared" si="236"/>
        <v>1</v>
      </c>
      <c r="BP262" s="27">
        <f t="shared" ref="BP262:CU262" si="237">+BP171+BP170+BP179</f>
        <v>1</v>
      </c>
      <c r="BQ262" s="27">
        <f t="shared" si="237"/>
        <v>1</v>
      </c>
      <c r="BR262" s="27">
        <f t="shared" si="237"/>
        <v>1</v>
      </c>
      <c r="BS262" s="27">
        <f t="shared" si="237"/>
        <v>1</v>
      </c>
      <c r="BT262" s="27">
        <f t="shared" si="237"/>
        <v>1</v>
      </c>
      <c r="BU262" s="27">
        <f t="shared" si="237"/>
        <v>2</v>
      </c>
      <c r="BV262" s="27">
        <f t="shared" si="237"/>
        <v>1</v>
      </c>
      <c r="BW262" s="27">
        <f t="shared" si="237"/>
        <v>1</v>
      </c>
      <c r="BX262" s="27">
        <f t="shared" si="237"/>
        <v>2</v>
      </c>
      <c r="BY262" s="27">
        <f t="shared" si="237"/>
        <v>14</v>
      </c>
      <c r="BZ262" s="27">
        <f t="shared" si="237"/>
        <v>1</v>
      </c>
      <c r="CA262" s="27">
        <f t="shared" si="237"/>
        <v>1</v>
      </c>
      <c r="CB262" s="27">
        <f t="shared" si="237"/>
        <v>1</v>
      </c>
      <c r="CC262" s="27">
        <f t="shared" si="237"/>
        <v>1</v>
      </c>
      <c r="CD262" s="27">
        <f t="shared" si="237"/>
        <v>1</v>
      </c>
      <c r="CE262" s="27">
        <f t="shared" si="237"/>
        <v>1</v>
      </c>
      <c r="CF262" s="27">
        <f t="shared" si="237"/>
        <v>1</v>
      </c>
      <c r="CG262" s="27">
        <f t="shared" si="237"/>
        <v>1</v>
      </c>
      <c r="CH262" s="27">
        <f t="shared" si="237"/>
        <v>2</v>
      </c>
      <c r="CI262" s="27">
        <f t="shared" si="237"/>
        <v>1</v>
      </c>
      <c r="CJ262" s="27">
        <f t="shared" si="237"/>
        <v>1</v>
      </c>
      <c r="CK262" s="27">
        <f t="shared" si="237"/>
        <v>1</v>
      </c>
      <c r="CL262" s="27">
        <f t="shared" si="237"/>
        <v>13</v>
      </c>
      <c r="CM262" s="27">
        <f t="shared" si="237"/>
        <v>1</v>
      </c>
      <c r="CN262" s="27">
        <f t="shared" si="237"/>
        <v>1</v>
      </c>
      <c r="CO262" s="27">
        <f t="shared" si="237"/>
        <v>1</v>
      </c>
      <c r="CP262" s="27">
        <f t="shared" si="237"/>
        <v>1</v>
      </c>
      <c r="CQ262" s="27">
        <f t="shared" si="237"/>
        <v>1</v>
      </c>
      <c r="CR262" s="27">
        <f t="shared" si="237"/>
        <v>1</v>
      </c>
      <c r="CS262" s="27">
        <f t="shared" si="237"/>
        <v>1</v>
      </c>
      <c r="CT262" s="27">
        <f t="shared" si="237"/>
        <v>1</v>
      </c>
      <c r="CU262" s="27">
        <f t="shared" si="237"/>
        <v>2</v>
      </c>
      <c r="CV262" s="27">
        <f t="shared" ref="CV262:DY262" si="238">+CV171+CV170+CV179</f>
        <v>1</v>
      </c>
      <c r="CW262" s="27">
        <f t="shared" si="238"/>
        <v>1</v>
      </c>
      <c r="CX262" s="27">
        <f t="shared" si="238"/>
        <v>1</v>
      </c>
      <c r="CY262" s="27">
        <f t="shared" si="238"/>
        <v>13</v>
      </c>
      <c r="CZ262" s="27">
        <f t="shared" si="238"/>
        <v>1</v>
      </c>
      <c r="DA262" s="27">
        <f t="shared" si="238"/>
        <v>1</v>
      </c>
      <c r="DB262" s="27">
        <f t="shared" si="238"/>
        <v>1</v>
      </c>
      <c r="DC262" s="27">
        <f t="shared" si="238"/>
        <v>1</v>
      </c>
      <c r="DD262" s="27">
        <f t="shared" si="238"/>
        <v>2</v>
      </c>
      <c r="DE262" s="27">
        <f t="shared" si="238"/>
        <v>3</v>
      </c>
      <c r="DF262" s="27">
        <f t="shared" si="238"/>
        <v>1</v>
      </c>
      <c r="DG262" s="27">
        <f t="shared" si="238"/>
        <v>1</v>
      </c>
      <c r="DH262" s="27">
        <f t="shared" si="238"/>
        <v>1</v>
      </c>
      <c r="DI262" s="27">
        <f t="shared" si="238"/>
        <v>1</v>
      </c>
      <c r="DJ262" s="27">
        <f t="shared" si="238"/>
        <v>1</v>
      </c>
      <c r="DK262" s="27">
        <f t="shared" si="238"/>
        <v>1</v>
      </c>
      <c r="DL262" s="27">
        <f t="shared" si="238"/>
        <v>15</v>
      </c>
      <c r="DM262" s="27">
        <f t="shared" si="238"/>
        <v>1</v>
      </c>
      <c r="DN262" s="27">
        <f t="shared" si="238"/>
        <v>1</v>
      </c>
      <c r="DO262" s="27">
        <f t="shared" si="238"/>
        <v>1</v>
      </c>
      <c r="DP262" s="27">
        <f t="shared" si="238"/>
        <v>1</v>
      </c>
      <c r="DQ262" s="27">
        <f t="shared" si="238"/>
        <v>1</v>
      </c>
      <c r="DR262" s="27">
        <f t="shared" si="238"/>
        <v>1</v>
      </c>
      <c r="DS262" s="27">
        <f t="shared" si="238"/>
        <v>1</v>
      </c>
      <c r="DT262" s="27">
        <f t="shared" si="238"/>
        <v>1</v>
      </c>
      <c r="DU262" s="27">
        <f t="shared" si="238"/>
        <v>1</v>
      </c>
      <c r="DV262" s="27">
        <f t="shared" si="238"/>
        <v>1</v>
      </c>
      <c r="DW262" s="27">
        <f t="shared" si="238"/>
        <v>1</v>
      </c>
      <c r="DX262" s="27">
        <f t="shared" si="238"/>
        <v>1</v>
      </c>
      <c r="DY262" s="27">
        <f t="shared" si="238"/>
        <v>1</v>
      </c>
      <c r="DZ262" s="27">
        <f t="shared" ref="DZ262:EA262" si="239">+DZ171+DZ170+DZ179</f>
        <v>1</v>
      </c>
      <c r="EA262" s="27">
        <f t="shared" si="239"/>
        <v>0</v>
      </c>
    </row>
    <row r="263" spans="2:131" ht="20.100000000000001" customHeight="1" x14ac:dyDescent="0.25">
      <c r="B263" s="179" t="s">
        <v>96</v>
      </c>
      <c r="D263" s="27">
        <v>0</v>
      </c>
      <c r="E263" s="27">
        <v>0</v>
      </c>
      <c r="F263" s="27">
        <v>0</v>
      </c>
      <c r="G263" s="27">
        <v>0</v>
      </c>
      <c r="H263" s="27">
        <v>0</v>
      </c>
      <c r="I263" s="27">
        <v>0</v>
      </c>
      <c r="J263" s="27">
        <v>0</v>
      </c>
      <c r="K263" s="27">
        <v>0</v>
      </c>
      <c r="L263" s="27">
        <v>0</v>
      </c>
      <c r="M263" s="27">
        <v>0</v>
      </c>
      <c r="N263" s="27">
        <v>0</v>
      </c>
      <c r="O263" s="27">
        <v>0</v>
      </c>
      <c r="P263" s="27">
        <v>0</v>
      </c>
      <c r="Q263" s="27">
        <v>0</v>
      </c>
      <c r="R263" s="27">
        <v>0</v>
      </c>
      <c r="S263" s="27">
        <v>0</v>
      </c>
      <c r="T263" s="27">
        <v>0</v>
      </c>
      <c r="U263" s="27">
        <v>0</v>
      </c>
      <c r="V263" s="27">
        <v>0</v>
      </c>
      <c r="W263" s="27">
        <v>0</v>
      </c>
      <c r="X263" s="27">
        <v>0</v>
      </c>
      <c r="Y263" s="27">
        <v>0</v>
      </c>
      <c r="Z263" s="27">
        <v>0</v>
      </c>
      <c r="AA263" s="27">
        <v>0</v>
      </c>
      <c r="AB263" s="27">
        <v>0</v>
      </c>
      <c r="AC263" s="27">
        <v>0</v>
      </c>
      <c r="AD263" s="27">
        <v>0</v>
      </c>
      <c r="AE263" s="27">
        <v>0</v>
      </c>
      <c r="AF263" s="27">
        <v>0</v>
      </c>
      <c r="AG263" s="27">
        <v>0</v>
      </c>
      <c r="AH263" s="27">
        <v>0</v>
      </c>
      <c r="AI263" s="27">
        <v>0</v>
      </c>
      <c r="AJ263" s="27">
        <v>0</v>
      </c>
      <c r="AK263" s="27">
        <v>0</v>
      </c>
      <c r="AL263" s="27">
        <v>0</v>
      </c>
      <c r="AM263" s="27">
        <v>0</v>
      </c>
      <c r="AN263" s="27">
        <v>0</v>
      </c>
      <c r="AO263" s="27">
        <v>0</v>
      </c>
      <c r="AP263" s="27">
        <v>0</v>
      </c>
      <c r="AQ263" s="27">
        <v>0</v>
      </c>
      <c r="AR263" s="27">
        <v>0</v>
      </c>
      <c r="AS263" s="27">
        <v>0</v>
      </c>
      <c r="AT263" s="27">
        <v>0</v>
      </c>
      <c r="AU263" s="27">
        <v>0</v>
      </c>
      <c r="AV263" s="27">
        <v>0</v>
      </c>
      <c r="AW263" s="27">
        <v>0</v>
      </c>
      <c r="AX263" s="27">
        <v>0</v>
      </c>
      <c r="AY263" s="27">
        <v>0</v>
      </c>
      <c r="AZ263" s="27">
        <v>0</v>
      </c>
      <c r="BA263" s="27">
        <v>0</v>
      </c>
      <c r="BB263" s="27">
        <v>0</v>
      </c>
      <c r="BC263" s="27">
        <v>0</v>
      </c>
      <c r="BD263" s="27">
        <v>0</v>
      </c>
      <c r="BE263" s="27">
        <v>0</v>
      </c>
      <c r="BF263" s="27">
        <v>0</v>
      </c>
      <c r="BG263" s="27">
        <v>0</v>
      </c>
      <c r="BH263" s="27">
        <v>0</v>
      </c>
      <c r="BI263" s="27">
        <v>0</v>
      </c>
      <c r="BJ263" s="27">
        <v>0</v>
      </c>
      <c r="BK263" s="27">
        <v>0</v>
      </c>
      <c r="BL263" s="27">
        <v>0</v>
      </c>
      <c r="BM263" s="27">
        <v>0</v>
      </c>
      <c r="BN263" s="27">
        <v>0</v>
      </c>
      <c r="BO263" s="27">
        <v>0</v>
      </c>
      <c r="BP263" s="27">
        <v>0</v>
      </c>
      <c r="BQ263" s="27">
        <v>0</v>
      </c>
      <c r="BR263" s="27">
        <v>0</v>
      </c>
      <c r="BS263" s="27">
        <v>0</v>
      </c>
      <c r="BT263" s="27">
        <v>0</v>
      </c>
      <c r="BU263" s="27">
        <v>0</v>
      </c>
      <c r="BV263" s="27">
        <v>0</v>
      </c>
      <c r="BW263" s="27">
        <v>0</v>
      </c>
      <c r="BX263" s="27">
        <v>0</v>
      </c>
      <c r="BY263" s="27">
        <v>0</v>
      </c>
      <c r="BZ263" s="27">
        <v>0</v>
      </c>
      <c r="CA263" s="27">
        <v>0</v>
      </c>
      <c r="CB263" s="27">
        <v>0</v>
      </c>
      <c r="CC263" s="27">
        <v>0</v>
      </c>
      <c r="CD263" s="27">
        <v>0</v>
      </c>
      <c r="CE263" s="27">
        <v>0</v>
      </c>
      <c r="CF263" s="27">
        <v>0</v>
      </c>
      <c r="CG263" s="27">
        <v>0</v>
      </c>
      <c r="CH263" s="27">
        <v>0</v>
      </c>
      <c r="CI263" s="27">
        <v>0</v>
      </c>
      <c r="CJ263" s="27">
        <v>0</v>
      </c>
      <c r="CK263" s="27">
        <v>0</v>
      </c>
      <c r="CL263" s="27">
        <v>0</v>
      </c>
      <c r="CM263" s="27">
        <v>0</v>
      </c>
      <c r="CN263" s="27">
        <v>0</v>
      </c>
      <c r="CO263" s="27">
        <v>0</v>
      </c>
      <c r="CP263" s="27">
        <v>0</v>
      </c>
      <c r="CQ263" s="27">
        <v>0</v>
      </c>
      <c r="CR263" s="27">
        <v>0</v>
      </c>
      <c r="CS263" s="27">
        <v>0</v>
      </c>
      <c r="CT263" s="27">
        <v>0</v>
      </c>
      <c r="CU263" s="27">
        <v>0</v>
      </c>
      <c r="CV263" s="27">
        <v>0</v>
      </c>
      <c r="CW263" s="27">
        <v>0</v>
      </c>
      <c r="CX263" s="27">
        <v>0</v>
      </c>
      <c r="CY263" s="27">
        <v>0</v>
      </c>
      <c r="CZ263" s="27">
        <v>0</v>
      </c>
      <c r="DA263" s="27">
        <v>0</v>
      </c>
      <c r="DB263" s="27">
        <v>0</v>
      </c>
      <c r="DC263" s="27">
        <v>0</v>
      </c>
      <c r="DD263" s="27">
        <v>0</v>
      </c>
      <c r="DE263" s="27">
        <v>0</v>
      </c>
      <c r="DF263" s="27">
        <v>0</v>
      </c>
      <c r="DG263" s="27">
        <v>0</v>
      </c>
      <c r="DH263" s="27">
        <v>0</v>
      </c>
      <c r="DI263" s="27">
        <v>0</v>
      </c>
      <c r="DJ263" s="27">
        <v>0</v>
      </c>
      <c r="DK263" s="27">
        <v>0</v>
      </c>
      <c r="DL263" s="27">
        <v>0</v>
      </c>
      <c r="DM263" s="27">
        <v>0</v>
      </c>
      <c r="DN263" s="27">
        <v>0</v>
      </c>
      <c r="DO263" s="27">
        <v>0</v>
      </c>
      <c r="DP263" s="27">
        <v>0</v>
      </c>
      <c r="DQ263" s="27">
        <v>0</v>
      </c>
      <c r="DR263" s="27">
        <v>0</v>
      </c>
      <c r="DS263" s="27">
        <v>0</v>
      </c>
      <c r="DT263" s="27">
        <v>0</v>
      </c>
      <c r="DU263" s="27">
        <v>0</v>
      </c>
      <c r="DV263" s="27">
        <v>0</v>
      </c>
      <c r="DW263" s="27">
        <v>0</v>
      </c>
      <c r="DX263" s="27">
        <v>0</v>
      </c>
      <c r="DY263" s="27">
        <v>0</v>
      </c>
      <c r="DZ263" s="27">
        <v>0</v>
      </c>
      <c r="EA263" s="27">
        <v>0</v>
      </c>
    </row>
    <row r="264" spans="2:131" ht="20.100000000000001" customHeight="1" x14ac:dyDescent="0.25">
      <c r="B264" s="179" t="s">
        <v>97</v>
      </c>
      <c r="D264" s="27">
        <f t="shared" ref="D264:AI264" si="240">+D168+D169+D200+D201</f>
        <v>92</v>
      </c>
      <c r="E264" s="27">
        <f t="shared" si="240"/>
        <v>86</v>
      </c>
      <c r="F264" s="27">
        <f t="shared" si="240"/>
        <v>131</v>
      </c>
      <c r="G264" s="27">
        <f t="shared" si="240"/>
        <v>126</v>
      </c>
      <c r="H264" s="27">
        <f t="shared" si="240"/>
        <v>115</v>
      </c>
      <c r="I264" s="27">
        <f t="shared" si="240"/>
        <v>103</v>
      </c>
      <c r="J264" s="27">
        <f t="shared" si="240"/>
        <v>109</v>
      </c>
      <c r="K264" s="27">
        <f t="shared" si="240"/>
        <v>90</v>
      </c>
      <c r="L264" s="27">
        <f t="shared" si="240"/>
        <v>84</v>
      </c>
      <c r="M264" s="27">
        <f t="shared" si="240"/>
        <v>81</v>
      </c>
      <c r="N264" s="27">
        <f t="shared" si="240"/>
        <v>108</v>
      </c>
      <c r="O264" s="27">
        <f t="shared" si="240"/>
        <v>100</v>
      </c>
      <c r="P264" s="27">
        <f t="shared" si="240"/>
        <v>73</v>
      </c>
      <c r="Q264" s="27">
        <f t="shared" si="240"/>
        <v>62</v>
      </c>
      <c r="R264" s="27">
        <f t="shared" si="240"/>
        <v>92</v>
      </c>
      <c r="S264" s="27">
        <f t="shared" si="240"/>
        <v>68</v>
      </c>
      <c r="T264" s="27">
        <f t="shared" si="240"/>
        <v>71</v>
      </c>
      <c r="U264" s="27">
        <f t="shared" si="240"/>
        <v>89</v>
      </c>
      <c r="V264" s="27">
        <f t="shared" si="240"/>
        <v>68</v>
      </c>
      <c r="W264" s="27">
        <f t="shared" si="240"/>
        <v>60</v>
      </c>
      <c r="X264" s="27">
        <f t="shared" si="240"/>
        <v>79</v>
      </c>
      <c r="Y264" s="27">
        <f t="shared" si="240"/>
        <v>98</v>
      </c>
      <c r="Z264" s="27">
        <f t="shared" si="240"/>
        <v>84</v>
      </c>
      <c r="AA264" s="27">
        <f t="shared" si="240"/>
        <v>95</v>
      </c>
      <c r="AB264" s="27">
        <f t="shared" si="240"/>
        <v>94</v>
      </c>
      <c r="AC264" s="27">
        <f t="shared" si="240"/>
        <v>97</v>
      </c>
      <c r="AD264" s="27">
        <f t="shared" si="240"/>
        <v>95</v>
      </c>
      <c r="AE264" s="27">
        <f t="shared" si="240"/>
        <v>62</v>
      </c>
      <c r="AF264" s="27">
        <f t="shared" si="240"/>
        <v>95</v>
      </c>
      <c r="AG264" s="27">
        <f t="shared" si="240"/>
        <v>93</v>
      </c>
      <c r="AH264" s="27">
        <f t="shared" si="240"/>
        <v>118</v>
      </c>
      <c r="AI264" s="27">
        <f t="shared" si="240"/>
        <v>99</v>
      </c>
      <c r="AJ264" s="27">
        <f t="shared" ref="AJ264:BO264" si="241">+AJ168+AJ169+AJ200+AJ201</f>
        <v>102</v>
      </c>
      <c r="AK264" s="27">
        <f t="shared" si="241"/>
        <v>105</v>
      </c>
      <c r="AL264" s="27">
        <f t="shared" si="241"/>
        <v>96</v>
      </c>
      <c r="AM264" s="27">
        <f t="shared" si="241"/>
        <v>117</v>
      </c>
      <c r="AN264" s="27">
        <f t="shared" si="241"/>
        <v>81</v>
      </c>
      <c r="AO264" s="27">
        <f t="shared" si="241"/>
        <v>70</v>
      </c>
      <c r="AP264" s="27">
        <f t="shared" si="241"/>
        <v>123</v>
      </c>
      <c r="AQ264" s="27">
        <f t="shared" si="241"/>
        <v>91</v>
      </c>
      <c r="AR264" s="27">
        <f t="shared" si="241"/>
        <v>123</v>
      </c>
      <c r="AS264" s="27">
        <f t="shared" si="241"/>
        <v>87</v>
      </c>
      <c r="AT264" s="27">
        <f t="shared" si="241"/>
        <v>114</v>
      </c>
      <c r="AU264" s="27">
        <f t="shared" si="241"/>
        <v>111</v>
      </c>
      <c r="AV264" s="27">
        <f t="shared" si="241"/>
        <v>84</v>
      </c>
      <c r="AW264" s="27">
        <f t="shared" si="241"/>
        <v>97</v>
      </c>
      <c r="AX264" s="27">
        <f t="shared" si="241"/>
        <v>74</v>
      </c>
      <c r="AY264" s="27">
        <f t="shared" si="241"/>
        <v>83</v>
      </c>
      <c r="AZ264" s="27">
        <f t="shared" si="241"/>
        <v>73</v>
      </c>
      <c r="BA264" s="27">
        <f t="shared" si="241"/>
        <v>84</v>
      </c>
      <c r="BB264" s="27">
        <f t="shared" si="241"/>
        <v>105</v>
      </c>
      <c r="BC264" s="27">
        <f t="shared" si="241"/>
        <v>93</v>
      </c>
      <c r="BD264" s="27">
        <f t="shared" si="241"/>
        <v>109</v>
      </c>
      <c r="BE264" s="27">
        <f t="shared" si="241"/>
        <v>99</v>
      </c>
      <c r="BF264" s="27">
        <f t="shared" si="241"/>
        <v>101</v>
      </c>
      <c r="BG264" s="27">
        <f t="shared" si="241"/>
        <v>103</v>
      </c>
      <c r="BH264" s="27">
        <f t="shared" si="241"/>
        <v>121</v>
      </c>
      <c r="BI264" s="27">
        <f t="shared" si="241"/>
        <v>127</v>
      </c>
      <c r="BJ264" s="27">
        <f t="shared" si="241"/>
        <v>124</v>
      </c>
      <c r="BK264" s="27">
        <f t="shared" si="241"/>
        <v>107</v>
      </c>
      <c r="BL264" s="27">
        <f t="shared" si="241"/>
        <v>1246</v>
      </c>
      <c r="BM264" s="27">
        <f t="shared" si="241"/>
        <v>107</v>
      </c>
      <c r="BN264" s="27">
        <f t="shared" si="241"/>
        <v>104</v>
      </c>
      <c r="BO264" s="27">
        <f t="shared" si="241"/>
        <v>102</v>
      </c>
      <c r="BP264" s="27">
        <f t="shared" ref="BP264:CU264" si="242">+BP168+BP169+BP200+BP201</f>
        <v>98</v>
      </c>
      <c r="BQ264" s="27">
        <f t="shared" si="242"/>
        <v>114</v>
      </c>
      <c r="BR264" s="27">
        <f t="shared" si="242"/>
        <v>96</v>
      </c>
      <c r="BS264" s="27">
        <f t="shared" si="242"/>
        <v>133</v>
      </c>
      <c r="BT264" s="27">
        <f t="shared" si="242"/>
        <v>106</v>
      </c>
      <c r="BU264" s="27">
        <f t="shared" si="242"/>
        <v>136</v>
      </c>
      <c r="BV264" s="27">
        <f t="shared" si="242"/>
        <v>151</v>
      </c>
      <c r="BW264" s="27">
        <f t="shared" si="242"/>
        <v>126</v>
      </c>
      <c r="BX264" s="27">
        <f t="shared" si="242"/>
        <v>122</v>
      </c>
      <c r="BY264" s="27">
        <f t="shared" si="242"/>
        <v>1395</v>
      </c>
      <c r="BZ264" s="27">
        <f t="shared" si="242"/>
        <v>101</v>
      </c>
      <c r="CA264" s="27">
        <f t="shared" si="242"/>
        <v>86</v>
      </c>
      <c r="CB264" s="27">
        <f t="shared" si="242"/>
        <v>113</v>
      </c>
      <c r="CC264" s="27">
        <f t="shared" si="242"/>
        <v>112</v>
      </c>
      <c r="CD264" s="27">
        <f t="shared" si="242"/>
        <v>88</v>
      </c>
      <c r="CE264" s="27">
        <f t="shared" si="242"/>
        <v>124</v>
      </c>
      <c r="CF264" s="27">
        <f t="shared" si="242"/>
        <v>119</v>
      </c>
      <c r="CG264" s="27">
        <f t="shared" si="242"/>
        <v>101</v>
      </c>
      <c r="CH264" s="27">
        <f t="shared" si="242"/>
        <v>113</v>
      </c>
      <c r="CI264" s="27">
        <f t="shared" si="242"/>
        <v>122</v>
      </c>
      <c r="CJ264" s="27">
        <f t="shared" si="242"/>
        <v>107</v>
      </c>
      <c r="CK264" s="27">
        <f t="shared" si="242"/>
        <v>118</v>
      </c>
      <c r="CL264" s="27">
        <f t="shared" si="242"/>
        <v>1304</v>
      </c>
      <c r="CM264" s="27">
        <f t="shared" si="242"/>
        <v>118</v>
      </c>
      <c r="CN264" s="27">
        <f t="shared" si="242"/>
        <v>71</v>
      </c>
      <c r="CO264" s="27">
        <f t="shared" si="242"/>
        <v>130</v>
      </c>
      <c r="CP264" s="27">
        <f t="shared" si="242"/>
        <v>143</v>
      </c>
      <c r="CQ264" s="27">
        <f t="shared" si="242"/>
        <v>132</v>
      </c>
      <c r="CR264" s="27">
        <f t="shared" si="242"/>
        <v>133</v>
      </c>
      <c r="CS264" s="27">
        <f t="shared" si="242"/>
        <v>123</v>
      </c>
      <c r="CT264" s="27">
        <f t="shared" si="242"/>
        <v>121</v>
      </c>
      <c r="CU264" s="27">
        <f t="shared" si="242"/>
        <v>122</v>
      </c>
      <c r="CV264" s="27">
        <f t="shared" ref="CV264:DY264" si="243">+CV168+CV169+CV200+CV201</f>
        <v>101</v>
      </c>
      <c r="CW264" s="27">
        <f t="shared" si="243"/>
        <v>100</v>
      </c>
      <c r="CX264" s="27">
        <f t="shared" si="243"/>
        <v>88</v>
      </c>
      <c r="CY264" s="27">
        <f t="shared" si="243"/>
        <v>1382</v>
      </c>
      <c r="CZ264" s="27">
        <f t="shared" si="243"/>
        <v>105</v>
      </c>
      <c r="DA264" s="27">
        <f t="shared" si="243"/>
        <v>96</v>
      </c>
      <c r="DB264" s="27">
        <f t="shared" si="243"/>
        <v>85</v>
      </c>
      <c r="DC264" s="27">
        <f t="shared" si="243"/>
        <v>88</v>
      </c>
      <c r="DD264" s="27">
        <f t="shared" si="243"/>
        <v>102</v>
      </c>
      <c r="DE264" s="27">
        <f t="shared" si="243"/>
        <v>86</v>
      </c>
      <c r="DF264" s="27">
        <f t="shared" si="243"/>
        <v>97</v>
      </c>
      <c r="DG264" s="27">
        <f t="shared" si="243"/>
        <v>72</v>
      </c>
      <c r="DH264" s="27">
        <f t="shared" si="243"/>
        <v>77</v>
      </c>
      <c r="DI264" s="27">
        <f t="shared" si="243"/>
        <v>86</v>
      </c>
      <c r="DJ264" s="27">
        <f t="shared" si="243"/>
        <v>72</v>
      </c>
      <c r="DK264" s="27">
        <f t="shared" si="243"/>
        <v>97</v>
      </c>
      <c r="DL264" s="27">
        <f t="shared" si="243"/>
        <v>1063</v>
      </c>
      <c r="DM264" s="27">
        <f t="shared" si="243"/>
        <v>85</v>
      </c>
      <c r="DN264" s="27">
        <f t="shared" si="243"/>
        <v>77</v>
      </c>
      <c r="DO264" s="27">
        <f t="shared" si="243"/>
        <v>61</v>
      </c>
      <c r="DP264" s="27">
        <f t="shared" si="243"/>
        <v>51</v>
      </c>
      <c r="DQ264" s="27">
        <f t="shared" si="243"/>
        <v>64</v>
      </c>
      <c r="DR264" s="27">
        <f t="shared" si="243"/>
        <v>45</v>
      </c>
      <c r="DS264" s="27">
        <f t="shared" si="243"/>
        <v>79</v>
      </c>
      <c r="DT264" s="27">
        <f t="shared" si="243"/>
        <v>54</v>
      </c>
      <c r="DU264" s="27">
        <f t="shared" si="243"/>
        <v>48</v>
      </c>
      <c r="DV264" s="27">
        <f t="shared" si="243"/>
        <v>89</v>
      </c>
      <c r="DW264" s="27">
        <f t="shared" si="243"/>
        <v>52</v>
      </c>
      <c r="DX264" s="27">
        <f t="shared" si="243"/>
        <v>66</v>
      </c>
      <c r="DY264" s="27">
        <f t="shared" si="243"/>
        <v>75</v>
      </c>
      <c r="DZ264" s="27">
        <f t="shared" ref="DZ264:EA264" si="244">+DZ168+DZ169+DZ200+DZ201</f>
        <v>68</v>
      </c>
      <c r="EA264" s="27">
        <f t="shared" si="244"/>
        <v>0</v>
      </c>
    </row>
    <row r="265" spans="2:131" ht="20.100000000000001" customHeight="1" x14ac:dyDescent="0.25">
      <c r="B265" s="179" t="s">
        <v>98</v>
      </c>
      <c r="D265" s="27">
        <f t="shared" ref="D265:AI265" si="245">+D167+D175+D180+D182+D187+D188+D189+D190+D191+D202+D203+D204+D198</f>
        <v>740</v>
      </c>
      <c r="E265" s="27">
        <f t="shared" si="245"/>
        <v>691</v>
      </c>
      <c r="F265" s="27">
        <f t="shared" si="245"/>
        <v>774</v>
      </c>
      <c r="G265" s="27">
        <f t="shared" si="245"/>
        <v>728</v>
      </c>
      <c r="H265" s="27">
        <f t="shared" si="245"/>
        <v>892</v>
      </c>
      <c r="I265" s="27">
        <f t="shared" si="245"/>
        <v>882</v>
      </c>
      <c r="J265" s="27">
        <f t="shared" si="245"/>
        <v>848</v>
      </c>
      <c r="K265" s="27">
        <f t="shared" si="245"/>
        <v>736</v>
      </c>
      <c r="L265" s="27">
        <f t="shared" si="245"/>
        <v>749</v>
      </c>
      <c r="M265" s="27">
        <f t="shared" si="245"/>
        <v>746</v>
      </c>
      <c r="N265" s="27">
        <f t="shared" si="245"/>
        <v>788</v>
      </c>
      <c r="O265" s="27">
        <f t="shared" si="245"/>
        <v>880</v>
      </c>
      <c r="P265" s="27">
        <f t="shared" si="245"/>
        <v>638</v>
      </c>
      <c r="Q265" s="27">
        <f t="shared" si="245"/>
        <v>654</v>
      </c>
      <c r="R265" s="27">
        <f t="shared" si="245"/>
        <v>783</v>
      </c>
      <c r="S265" s="27">
        <f t="shared" si="245"/>
        <v>842</v>
      </c>
      <c r="T265" s="27">
        <f t="shared" si="245"/>
        <v>854</v>
      </c>
      <c r="U265" s="27">
        <f t="shared" si="245"/>
        <v>989</v>
      </c>
      <c r="V265" s="27">
        <f t="shared" si="245"/>
        <v>811</v>
      </c>
      <c r="W265" s="27">
        <f t="shared" si="245"/>
        <v>767</v>
      </c>
      <c r="X265" s="27">
        <f t="shared" si="245"/>
        <v>728</v>
      </c>
      <c r="Y265" s="27">
        <f t="shared" si="245"/>
        <v>750</v>
      </c>
      <c r="Z265" s="27">
        <f t="shared" si="245"/>
        <v>650</v>
      </c>
      <c r="AA265" s="27">
        <f t="shared" si="245"/>
        <v>827</v>
      </c>
      <c r="AB265" s="27">
        <f t="shared" si="245"/>
        <v>642</v>
      </c>
      <c r="AC265" s="27">
        <f t="shared" si="245"/>
        <v>633</v>
      </c>
      <c r="AD265" s="27">
        <f t="shared" si="245"/>
        <v>748</v>
      </c>
      <c r="AE265" s="27">
        <f t="shared" si="245"/>
        <v>674</v>
      </c>
      <c r="AF265" s="27">
        <f t="shared" si="245"/>
        <v>764</v>
      </c>
      <c r="AG265" s="27">
        <f t="shared" si="245"/>
        <v>694</v>
      </c>
      <c r="AH265" s="27">
        <f t="shared" si="245"/>
        <v>663</v>
      </c>
      <c r="AI265" s="27">
        <f t="shared" si="245"/>
        <v>631</v>
      </c>
      <c r="AJ265" s="27">
        <f t="shared" ref="AJ265:BO265" si="246">+AJ167+AJ175+AJ180+AJ182+AJ187+AJ188+AJ189+AJ190+AJ191+AJ202+AJ203+AJ204+AJ198</f>
        <v>611</v>
      </c>
      <c r="AK265" s="27">
        <f t="shared" si="246"/>
        <v>561</v>
      </c>
      <c r="AL265" s="27">
        <f t="shared" si="246"/>
        <v>637</v>
      </c>
      <c r="AM265" s="27">
        <f t="shared" si="246"/>
        <v>695</v>
      </c>
      <c r="AN265" s="27">
        <f t="shared" si="246"/>
        <v>579</v>
      </c>
      <c r="AO265" s="27">
        <f t="shared" si="246"/>
        <v>524</v>
      </c>
      <c r="AP265" s="27">
        <f t="shared" si="246"/>
        <v>671</v>
      </c>
      <c r="AQ265" s="27">
        <f t="shared" si="246"/>
        <v>725</v>
      </c>
      <c r="AR265" s="27">
        <f t="shared" si="246"/>
        <v>862</v>
      </c>
      <c r="AS265" s="27">
        <f t="shared" si="246"/>
        <v>615</v>
      </c>
      <c r="AT265" s="27">
        <f t="shared" si="246"/>
        <v>596</v>
      </c>
      <c r="AU265" s="27">
        <f t="shared" si="246"/>
        <v>576</v>
      </c>
      <c r="AV265" s="27">
        <f t="shared" si="246"/>
        <v>594</v>
      </c>
      <c r="AW265" s="27">
        <f t="shared" si="246"/>
        <v>590</v>
      </c>
      <c r="AX265" s="27">
        <f t="shared" si="246"/>
        <v>517</v>
      </c>
      <c r="AY265" s="27">
        <f t="shared" si="246"/>
        <v>508</v>
      </c>
      <c r="AZ265" s="27">
        <f t="shared" si="246"/>
        <v>562</v>
      </c>
      <c r="BA265" s="27">
        <f t="shared" si="246"/>
        <v>471</v>
      </c>
      <c r="BB265" s="27">
        <f t="shared" si="246"/>
        <v>494</v>
      </c>
      <c r="BC265" s="27">
        <f t="shared" si="246"/>
        <v>530</v>
      </c>
      <c r="BD265" s="27">
        <f t="shared" si="246"/>
        <v>493</v>
      </c>
      <c r="BE265" s="27">
        <f t="shared" si="246"/>
        <v>470</v>
      </c>
      <c r="BF265" s="27">
        <f t="shared" si="246"/>
        <v>497</v>
      </c>
      <c r="BG265" s="27">
        <f t="shared" si="246"/>
        <v>568</v>
      </c>
      <c r="BH265" s="27">
        <f t="shared" si="246"/>
        <v>485</v>
      </c>
      <c r="BI265" s="27">
        <f t="shared" si="246"/>
        <v>562</v>
      </c>
      <c r="BJ265" s="27">
        <f t="shared" si="246"/>
        <v>509</v>
      </c>
      <c r="BK265" s="27">
        <f t="shared" si="246"/>
        <v>533</v>
      </c>
      <c r="BL265" s="27">
        <f t="shared" si="246"/>
        <v>6174</v>
      </c>
      <c r="BM265" s="27">
        <f t="shared" si="246"/>
        <v>497</v>
      </c>
      <c r="BN265" s="27">
        <f t="shared" si="246"/>
        <v>487</v>
      </c>
      <c r="BO265" s="27">
        <f t="shared" si="246"/>
        <v>542</v>
      </c>
      <c r="BP265" s="27">
        <f t="shared" ref="BP265:CU265" si="247">+BP167+BP175+BP180+BP182+BP187+BP188+BP189+BP190+BP191+BP202+BP203+BP204+BP198</f>
        <v>562</v>
      </c>
      <c r="BQ265" s="27">
        <f t="shared" si="247"/>
        <v>611</v>
      </c>
      <c r="BR265" s="27">
        <f t="shared" si="247"/>
        <v>555</v>
      </c>
      <c r="BS265" s="27">
        <f t="shared" si="247"/>
        <v>531</v>
      </c>
      <c r="BT265" s="27">
        <f t="shared" si="247"/>
        <v>624</v>
      </c>
      <c r="BU265" s="27">
        <f t="shared" si="247"/>
        <v>599</v>
      </c>
      <c r="BV265" s="27">
        <f t="shared" si="247"/>
        <v>643</v>
      </c>
      <c r="BW265" s="27">
        <f t="shared" si="247"/>
        <v>482</v>
      </c>
      <c r="BX265" s="27">
        <f t="shared" si="247"/>
        <v>511</v>
      </c>
      <c r="BY265" s="27">
        <f t="shared" si="247"/>
        <v>6644</v>
      </c>
      <c r="BZ265" s="27">
        <f t="shared" si="247"/>
        <v>451</v>
      </c>
      <c r="CA265" s="27">
        <f t="shared" si="247"/>
        <v>374</v>
      </c>
      <c r="CB265" s="27">
        <f t="shared" si="247"/>
        <v>417</v>
      </c>
      <c r="CC265" s="27">
        <f t="shared" si="247"/>
        <v>412</v>
      </c>
      <c r="CD265" s="27">
        <f t="shared" si="247"/>
        <v>382</v>
      </c>
      <c r="CE265" s="27">
        <f t="shared" si="247"/>
        <v>404</v>
      </c>
      <c r="CF265" s="27">
        <f t="shared" si="247"/>
        <v>498</v>
      </c>
      <c r="CG265" s="27">
        <f t="shared" si="247"/>
        <v>597</v>
      </c>
      <c r="CH265" s="27">
        <f t="shared" si="247"/>
        <v>554</v>
      </c>
      <c r="CI265" s="27">
        <f t="shared" si="247"/>
        <v>637</v>
      </c>
      <c r="CJ265" s="27">
        <f t="shared" si="247"/>
        <v>581</v>
      </c>
      <c r="CK265" s="27">
        <f t="shared" si="247"/>
        <v>715</v>
      </c>
      <c r="CL265" s="27">
        <f t="shared" si="247"/>
        <v>6022</v>
      </c>
      <c r="CM265" s="27">
        <f t="shared" si="247"/>
        <v>580</v>
      </c>
      <c r="CN265" s="27">
        <f t="shared" si="247"/>
        <v>603</v>
      </c>
      <c r="CO265" s="27">
        <f t="shared" si="247"/>
        <v>667</v>
      </c>
      <c r="CP265" s="27">
        <f t="shared" si="247"/>
        <v>739</v>
      </c>
      <c r="CQ265" s="27">
        <f t="shared" si="247"/>
        <v>713</v>
      </c>
      <c r="CR265" s="27">
        <f t="shared" si="247"/>
        <v>752</v>
      </c>
      <c r="CS265" s="27">
        <f t="shared" si="247"/>
        <v>761</v>
      </c>
      <c r="CT265" s="27">
        <f t="shared" si="247"/>
        <v>809</v>
      </c>
      <c r="CU265" s="27">
        <f t="shared" si="247"/>
        <v>759</v>
      </c>
      <c r="CV265" s="27">
        <f t="shared" ref="CV265:DY265" si="248">+CV167+CV175+CV180+CV182+CV187+CV188+CV189+CV190+CV191+CV202+CV203+CV204+CV198</f>
        <v>711</v>
      </c>
      <c r="CW265" s="27">
        <f t="shared" si="248"/>
        <v>775</v>
      </c>
      <c r="CX265" s="27">
        <f t="shared" si="248"/>
        <v>730</v>
      </c>
      <c r="CY265" s="27">
        <f t="shared" si="248"/>
        <v>8599</v>
      </c>
      <c r="CZ265" s="27">
        <f t="shared" si="248"/>
        <v>639</v>
      </c>
      <c r="DA265" s="27">
        <f t="shared" si="248"/>
        <v>595</v>
      </c>
      <c r="DB265" s="27">
        <f t="shared" si="248"/>
        <v>706</v>
      </c>
      <c r="DC265" s="27">
        <f t="shared" si="248"/>
        <v>671</v>
      </c>
      <c r="DD265" s="27">
        <f t="shared" si="248"/>
        <v>813</v>
      </c>
      <c r="DE265" s="27">
        <f t="shared" si="248"/>
        <v>735</v>
      </c>
      <c r="DF265" s="27">
        <f t="shared" si="248"/>
        <v>740</v>
      </c>
      <c r="DG265" s="27">
        <f t="shared" si="248"/>
        <v>753</v>
      </c>
      <c r="DH265" s="27">
        <f t="shared" si="248"/>
        <v>682</v>
      </c>
      <c r="DI265" s="27">
        <f t="shared" si="248"/>
        <v>692</v>
      </c>
      <c r="DJ265" s="27">
        <f t="shared" si="248"/>
        <v>582</v>
      </c>
      <c r="DK265" s="27">
        <f t="shared" si="248"/>
        <v>671</v>
      </c>
      <c r="DL265" s="27">
        <f t="shared" si="248"/>
        <v>8279</v>
      </c>
      <c r="DM265" s="27">
        <f t="shared" si="248"/>
        <v>646</v>
      </c>
      <c r="DN265" s="27">
        <f t="shared" si="248"/>
        <v>586</v>
      </c>
      <c r="DO265" s="27">
        <f t="shared" si="248"/>
        <v>597</v>
      </c>
      <c r="DP265" s="27">
        <f t="shared" si="248"/>
        <v>599</v>
      </c>
      <c r="DQ265" s="27">
        <f t="shared" si="248"/>
        <v>620</v>
      </c>
      <c r="DR265" s="27">
        <f t="shared" si="248"/>
        <v>615</v>
      </c>
      <c r="DS265" s="27">
        <f t="shared" si="248"/>
        <v>640</v>
      </c>
      <c r="DT265" s="27">
        <f t="shared" si="248"/>
        <v>651</v>
      </c>
      <c r="DU265" s="27">
        <f t="shared" si="248"/>
        <v>596</v>
      </c>
      <c r="DV265" s="27">
        <f t="shared" si="248"/>
        <v>707</v>
      </c>
      <c r="DW265" s="27">
        <f t="shared" si="248"/>
        <v>618</v>
      </c>
      <c r="DX265" s="27">
        <f t="shared" si="248"/>
        <v>605</v>
      </c>
      <c r="DY265" s="27">
        <f t="shared" si="248"/>
        <v>607</v>
      </c>
      <c r="DZ265" s="27">
        <f t="shared" ref="DZ265:EA265" si="249">+DZ167+DZ175+DZ180+DZ182+DZ187+DZ188+DZ189+DZ190+DZ191+DZ202+DZ203+DZ204+DZ198</f>
        <v>619</v>
      </c>
      <c r="EA265" s="27">
        <f t="shared" si="249"/>
        <v>0</v>
      </c>
    </row>
    <row r="266" spans="2:131" ht="20.100000000000001" customHeight="1" x14ac:dyDescent="0.25">
      <c r="B266" s="179" t="s">
        <v>99</v>
      </c>
      <c r="D266" s="27">
        <f t="shared" ref="D266:AI266" si="250">+D173+D181</f>
        <v>445</v>
      </c>
      <c r="E266" s="27">
        <f t="shared" si="250"/>
        <v>371</v>
      </c>
      <c r="F266" s="27">
        <f t="shared" si="250"/>
        <v>456</v>
      </c>
      <c r="G266" s="27">
        <f t="shared" si="250"/>
        <v>444</v>
      </c>
      <c r="H266" s="27">
        <f t="shared" si="250"/>
        <v>424</v>
      </c>
      <c r="I266" s="27">
        <f t="shared" si="250"/>
        <v>440</v>
      </c>
      <c r="J266" s="27">
        <f t="shared" si="250"/>
        <v>485</v>
      </c>
      <c r="K266" s="27">
        <f t="shared" si="250"/>
        <v>425</v>
      </c>
      <c r="L266" s="27">
        <f t="shared" si="250"/>
        <v>483</v>
      </c>
      <c r="M266" s="27">
        <f t="shared" si="250"/>
        <v>464</v>
      </c>
      <c r="N266" s="27">
        <f t="shared" si="250"/>
        <v>444</v>
      </c>
      <c r="O266" s="27">
        <f t="shared" si="250"/>
        <v>471</v>
      </c>
      <c r="P266" s="27">
        <f t="shared" si="250"/>
        <v>411</v>
      </c>
      <c r="Q266" s="27">
        <f t="shared" si="250"/>
        <v>397</v>
      </c>
      <c r="R266" s="27">
        <f t="shared" si="250"/>
        <v>501</v>
      </c>
      <c r="S266" s="27">
        <f t="shared" si="250"/>
        <v>454</v>
      </c>
      <c r="T266" s="27">
        <f t="shared" si="250"/>
        <v>461</v>
      </c>
      <c r="U266" s="27">
        <f t="shared" si="250"/>
        <v>431</v>
      </c>
      <c r="V266" s="27">
        <f t="shared" si="250"/>
        <v>464</v>
      </c>
      <c r="W266" s="27">
        <f t="shared" si="250"/>
        <v>458</v>
      </c>
      <c r="X266" s="27">
        <f t="shared" si="250"/>
        <v>486</v>
      </c>
      <c r="Y266" s="27">
        <f t="shared" si="250"/>
        <v>452</v>
      </c>
      <c r="Z266" s="27">
        <f t="shared" si="250"/>
        <v>462</v>
      </c>
      <c r="AA266" s="27">
        <f t="shared" si="250"/>
        <v>495</v>
      </c>
      <c r="AB266" s="27">
        <f t="shared" si="250"/>
        <v>457</v>
      </c>
      <c r="AC266" s="27">
        <f t="shared" si="250"/>
        <v>426</v>
      </c>
      <c r="AD266" s="27">
        <f t="shared" si="250"/>
        <v>449</v>
      </c>
      <c r="AE266" s="27">
        <f t="shared" si="250"/>
        <v>458</v>
      </c>
      <c r="AF266" s="27">
        <f t="shared" si="250"/>
        <v>506</v>
      </c>
      <c r="AG266" s="27">
        <f t="shared" si="250"/>
        <v>480</v>
      </c>
      <c r="AH266" s="27">
        <f t="shared" si="250"/>
        <v>501</v>
      </c>
      <c r="AI266" s="27">
        <f t="shared" si="250"/>
        <v>734</v>
      </c>
      <c r="AJ266" s="27">
        <f t="shared" ref="AJ266:BO266" si="251">+AJ173+AJ181</f>
        <v>713</v>
      </c>
      <c r="AK266" s="27">
        <f t="shared" si="251"/>
        <v>636</v>
      </c>
      <c r="AL266" s="27">
        <f t="shared" si="251"/>
        <v>673</v>
      </c>
      <c r="AM266" s="27">
        <f t="shared" si="251"/>
        <v>683</v>
      </c>
      <c r="AN266" s="27">
        <f t="shared" si="251"/>
        <v>641</v>
      </c>
      <c r="AO266" s="27">
        <f t="shared" si="251"/>
        <v>649</v>
      </c>
      <c r="AP266" s="27">
        <f t="shared" si="251"/>
        <v>767</v>
      </c>
      <c r="AQ266" s="27">
        <f t="shared" si="251"/>
        <v>656</v>
      </c>
      <c r="AR266" s="27">
        <f t="shared" si="251"/>
        <v>787</v>
      </c>
      <c r="AS266" s="27">
        <f t="shared" si="251"/>
        <v>676</v>
      </c>
      <c r="AT266" s="27">
        <f t="shared" si="251"/>
        <v>744</v>
      </c>
      <c r="AU266" s="27">
        <f t="shared" si="251"/>
        <v>775</v>
      </c>
      <c r="AV266" s="27">
        <f t="shared" si="251"/>
        <v>711</v>
      </c>
      <c r="AW266" s="27">
        <f t="shared" si="251"/>
        <v>817</v>
      </c>
      <c r="AX266" s="27">
        <f t="shared" si="251"/>
        <v>727</v>
      </c>
      <c r="AY266" s="27">
        <f t="shared" si="251"/>
        <v>720</v>
      </c>
      <c r="AZ266" s="27">
        <f t="shared" si="251"/>
        <v>767</v>
      </c>
      <c r="BA266" s="27">
        <f t="shared" si="251"/>
        <v>671</v>
      </c>
      <c r="BB266" s="27">
        <f t="shared" si="251"/>
        <v>758</v>
      </c>
      <c r="BC266" s="27">
        <f t="shared" si="251"/>
        <v>828</v>
      </c>
      <c r="BD266" s="27">
        <f t="shared" si="251"/>
        <v>805</v>
      </c>
      <c r="BE266" s="27">
        <f t="shared" si="251"/>
        <v>762</v>
      </c>
      <c r="BF266" s="27">
        <f t="shared" si="251"/>
        <v>868</v>
      </c>
      <c r="BG266" s="27">
        <f t="shared" si="251"/>
        <v>840</v>
      </c>
      <c r="BH266" s="27">
        <f t="shared" si="251"/>
        <v>860</v>
      </c>
      <c r="BI266" s="27">
        <f t="shared" si="251"/>
        <v>912</v>
      </c>
      <c r="BJ266" s="27">
        <f t="shared" si="251"/>
        <v>844</v>
      </c>
      <c r="BK266" s="27">
        <f t="shared" si="251"/>
        <v>818</v>
      </c>
      <c r="BL266" s="27">
        <f t="shared" si="251"/>
        <v>9733</v>
      </c>
      <c r="BM266" s="27">
        <f t="shared" si="251"/>
        <v>836</v>
      </c>
      <c r="BN266" s="27">
        <f t="shared" si="251"/>
        <v>778</v>
      </c>
      <c r="BO266" s="27">
        <f t="shared" si="251"/>
        <v>768</v>
      </c>
      <c r="BP266" s="27">
        <f t="shared" ref="BP266:CU266" si="252">+BP173+BP181</f>
        <v>833</v>
      </c>
      <c r="BQ266" s="27">
        <f t="shared" si="252"/>
        <v>833</v>
      </c>
      <c r="BR266" s="27">
        <f t="shared" si="252"/>
        <v>790</v>
      </c>
      <c r="BS266" s="27">
        <f t="shared" si="252"/>
        <v>902</v>
      </c>
      <c r="BT266" s="27">
        <f t="shared" si="252"/>
        <v>886</v>
      </c>
      <c r="BU266" s="27">
        <f t="shared" si="252"/>
        <v>919</v>
      </c>
      <c r="BV266" s="27">
        <f t="shared" si="252"/>
        <v>915</v>
      </c>
      <c r="BW266" s="27">
        <f t="shared" si="252"/>
        <v>784</v>
      </c>
      <c r="BX266" s="27">
        <f t="shared" si="252"/>
        <v>889</v>
      </c>
      <c r="BY266" s="27">
        <f t="shared" si="252"/>
        <v>10133</v>
      </c>
      <c r="BZ266" s="27">
        <f t="shared" si="252"/>
        <v>761</v>
      </c>
      <c r="CA266" s="27">
        <f t="shared" si="252"/>
        <v>681</v>
      </c>
      <c r="CB266" s="27">
        <f t="shared" si="252"/>
        <v>843</v>
      </c>
      <c r="CC266" s="27">
        <f t="shared" si="252"/>
        <v>830</v>
      </c>
      <c r="CD266" s="27">
        <f t="shared" si="252"/>
        <v>807</v>
      </c>
      <c r="CE266" s="27">
        <f t="shared" si="252"/>
        <v>808</v>
      </c>
      <c r="CF266" s="27">
        <f t="shared" si="252"/>
        <v>887</v>
      </c>
      <c r="CG266" s="27">
        <f t="shared" si="252"/>
        <v>781</v>
      </c>
      <c r="CH266" s="27">
        <f t="shared" si="252"/>
        <v>868</v>
      </c>
      <c r="CI266" s="27">
        <f t="shared" si="252"/>
        <v>873</v>
      </c>
      <c r="CJ266" s="27">
        <f t="shared" si="252"/>
        <v>801</v>
      </c>
      <c r="CK266" s="27">
        <f t="shared" si="252"/>
        <v>879</v>
      </c>
      <c r="CL266" s="27">
        <f t="shared" si="252"/>
        <v>9819</v>
      </c>
      <c r="CM266" s="27">
        <f t="shared" si="252"/>
        <v>755</v>
      </c>
      <c r="CN266" s="27">
        <f t="shared" si="252"/>
        <v>744</v>
      </c>
      <c r="CO266" s="27">
        <f t="shared" si="252"/>
        <v>867</v>
      </c>
      <c r="CP266" s="27">
        <f t="shared" si="252"/>
        <v>834</v>
      </c>
      <c r="CQ266" s="27">
        <f t="shared" si="252"/>
        <v>817</v>
      </c>
      <c r="CR266" s="27">
        <f t="shared" si="252"/>
        <v>874</v>
      </c>
      <c r="CS266" s="27">
        <f t="shared" si="252"/>
        <v>843</v>
      </c>
      <c r="CT266" s="27">
        <f t="shared" si="252"/>
        <v>928</v>
      </c>
      <c r="CU266" s="27">
        <f t="shared" si="252"/>
        <v>909</v>
      </c>
      <c r="CV266" s="27">
        <f t="shared" ref="CV266:DY266" si="253">+CV173+CV181</f>
        <v>885</v>
      </c>
      <c r="CW266" s="27">
        <f t="shared" si="253"/>
        <v>885</v>
      </c>
      <c r="CX266" s="27">
        <f t="shared" si="253"/>
        <v>899</v>
      </c>
      <c r="CY266" s="27">
        <f t="shared" si="253"/>
        <v>10240</v>
      </c>
      <c r="CZ266" s="27">
        <f t="shared" si="253"/>
        <v>833</v>
      </c>
      <c r="DA266" s="27">
        <f t="shared" si="253"/>
        <v>762</v>
      </c>
      <c r="DB266" s="27">
        <f t="shared" si="253"/>
        <v>994</v>
      </c>
      <c r="DC266" s="27">
        <f t="shared" si="253"/>
        <v>854</v>
      </c>
      <c r="DD266" s="27">
        <f t="shared" si="253"/>
        <v>989</v>
      </c>
      <c r="DE266" s="27">
        <f t="shared" si="253"/>
        <v>891</v>
      </c>
      <c r="DF266" s="27">
        <f t="shared" si="253"/>
        <v>967</v>
      </c>
      <c r="DG266" s="27">
        <f t="shared" si="253"/>
        <v>953</v>
      </c>
      <c r="DH266" s="27">
        <f t="shared" si="253"/>
        <v>891</v>
      </c>
      <c r="DI266" s="27">
        <f t="shared" si="253"/>
        <v>934</v>
      </c>
      <c r="DJ266" s="27">
        <f t="shared" si="253"/>
        <v>894</v>
      </c>
      <c r="DK266" s="27">
        <f t="shared" si="253"/>
        <v>855</v>
      </c>
      <c r="DL266" s="27">
        <f t="shared" si="253"/>
        <v>10817</v>
      </c>
      <c r="DM266" s="27">
        <f t="shared" si="253"/>
        <v>941</v>
      </c>
      <c r="DN266" s="27">
        <f t="shared" si="253"/>
        <v>766</v>
      </c>
      <c r="DO266" s="27">
        <f t="shared" si="253"/>
        <v>900</v>
      </c>
      <c r="DP266" s="27">
        <f t="shared" si="253"/>
        <v>909</v>
      </c>
      <c r="DQ266" s="27">
        <f t="shared" si="253"/>
        <v>906</v>
      </c>
      <c r="DR266" s="27">
        <f t="shared" si="253"/>
        <v>856</v>
      </c>
      <c r="DS266" s="27">
        <f t="shared" si="253"/>
        <v>949</v>
      </c>
      <c r="DT266" s="27">
        <f t="shared" si="253"/>
        <v>967</v>
      </c>
      <c r="DU266" s="27">
        <f t="shared" si="253"/>
        <v>861</v>
      </c>
      <c r="DV266" s="27">
        <f t="shared" si="253"/>
        <v>997</v>
      </c>
      <c r="DW266" s="27">
        <f t="shared" si="253"/>
        <v>901</v>
      </c>
      <c r="DX266" s="27">
        <f t="shared" si="253"/>
        <v>876</v>
      </c>
      <c r="DY266" s="27">
        <f t="shared" si="253"/>
        <v>938</v>
      </c>
      <c r="DZ266" s="27">
        <f t="shared" ref="DZ266:EA266" si="254">+DZ173+DZ181</f>
        <v>889</v>
      </c>
      <c r="EA266" s="27">
        <f t="shared" si="254"/>
        <v>0</v>
      </c>
    </row>
    <row r="267" spans="2:131" ht="20.100000000000001" customHeight="1" x14ac:dyDescent="0.25">
      <c r="B267" s="452" t="s">
        <v>261</v>
      </c>
      <c r="D267" s="27">
        <f>+D195+D197+D208+D207</f>
        <v>0</v>
      </c>
      <c r="E267" s="27">
        <f t="shared" ref="E267:BP267" si="255">+E195+E197+E208+E207</f>
        <v>0</v>
      </c>
      <c r="F267" s="27">
        <f t="shared" si="255"/>
        <v>0</v>
      </c>
      <c r="G267" s="27">
        <f t="shared" si="255"/>
        <v>0</v>
      </c>
      <c r="H267" s="27">
        <f t="shared" si="255"/>
        <v>0</v>
      </c>
      <c r="I267" s="27">
        <f t="shared" si="255"/>
        <v>0</v>
      </c>
      <c r="J267" s="27">
        <f t="shared" si="255"/>
        <v>0</v>
      </c>
      <c r="K267" s="27">
        <f t="shared" si="255"/>
        <v>0</v>
      </c>
      <c r="L267" s="27">
        <f t="shared" si="255"/>
        <v>0</v>
      </c>
      <c r="M267" s="27">
        <f t="shared" si="255"/>
        <v>0</v>
      </c>
      <c r="N267" s="27">
        <f t="shared" si="255"/>
        <v>0</v>
      </c>
      <c r="O267" s="27">
        <f t="shared" si="255"/>
        <v>0</v>
      </c>
      <c r="P267" s="27">
        <f t="shared" si="255"/>
        <v>0</v>
      </c>
      <c r="Q267" s="27">
        <f t="shared" si="255"/>
        <v>0</v>
      </c>
      <c r="R267" s="27">
        <f t="shared" si="255"/>
        <v>0</v>
      </c>
      <c r="S267" s="27">
        <f t="shared" si="255"/>
        <v>0</v>
      </c>
      <c r="T267" s="27">
        <f t="shared" si="255"/>
        <v>0</v>
      </c>
      <c r="U267" s="27">
        <f t="shared" si="255"/>
        <v>0</v>
      </c>
      <c r="V267" s="27">
        <f t="shared" si="255"/>
        <v>0</v>
      </c>
      <c r="W267" s="27">
        <f t="shared" si="255"/>
        <v>0</v>
      </c>
      <c r="X267" s="27">
        <f t="shared" si="255"/>
        <v>0</v>
      </c>
      <c r="Y267" s="27">
        <f t="shared" si="255"/>
        <v>0</v>
      </c>
      <c r="Z267" s="27">
        <f t="shared" si="255"/>
        <v>0</v>
      </c>
      <c r="AA267" s="27">
        <f t="shared" si="255"/>
        <v>0</v>
      </c>
      <c r="AB267" s="27">
        <f t="shared" si="255"/>
        <v>0</v>
      </c>
      <c r="AC267" s="27">
        <f t="shared" si="255"/>
        <v>0</v>
      </c>
      <c r="AD267" s="27">
        <f t="shared" si="255"/>
        <v>0</v>
      </c>
      <c r="AE267" s="27">
        <f t="shared" si="255"/>
        <v>0</v>
      </c>
      <c r="AF267" s="27">
        <f t="shared" si="255"/>
        <v>0</v>
      </c>
      <c r="AG267" s="27">
        <f t="shared" si="255"/>
        <v>0</v>
      </c>
      <c r="AH267" s="27">
        <f t="shared" si="255"/>
        <v>0</v>
      </c>
      <c r="AI267" s="27">
        <f t="shared" si="255"/>
        <v>0</v>
      </c>
      <c r="AJ267" s="27">
        <f t="shared" si="255"/>
        <v>0</v>
      </c>
      <c r="AK267" s="27">
        <f t="shared" si="255"/>
        <v>0</v>
      </c>
      <c r="AL267" s="27">
        <f t="shared" si="255"/>
        <v>0</v>
      </c>
      <c r="AM267" s="27">
        <f t="shared" si="255"/>
        <v>0</v>
      </c>
      <c r="AN267" s="27">
        <f t="shared" si="255"/>
        <v>0</v>
      </c>
      <c r="AO267" s="27">
        <f t="shared" si="255"/>
        <v>0</v>
      </c>
      <c r="AP267" s="27">
        <f t="shared" si="255"/>
        <v>0</v>
      </c>
      <c r="AQ267" s="27">
        <f t="shared" si="255"/>
        <v>0</v>
      </c>
      <c r="AR267" s="27">
        <f t="shared" si="255"/>
        <v>0</v>
      </c>
      <c r="AS267" s="27">
        <f t="shared" si="255"/>
        <v>0</v>
      </c>
      <c r="AT267" s="27">
        <f t="shared" si="255"/>
        <v>0</v>
      </c>
      <c r="AU267" s="27">
        <f t="shared" si="255"/>
        <v>0</v>
      </c>
      <c r="AV267" s="27">
        <f t="shared" si="255"/>
        <v>0</v>
      </c>
      <c r="AW267" s="27">
        <f t="shared" si="255"/>
        <v>0</v>
      </c>
      <c r="AX267" s="27">
        <f t="shared" si="255"/>
        <v>0</v>
      </c>
      <c r="AY267" s="27">
        <f t="shared" si="255"/>
        <v>0</v>
      </c>
      <c r="AZ267" s="27">
        <f t="shared" si="255"/>
        <v>0</v>
      </c>
      <c r="BA267" s="27">
        <f t="shared" si="255"/>
        <v>0</v>
      </c>
      <c r="BB267" s="27">
        <f t="shared" si="255"/>
        <v>0</v>
      </c>
      <c r="BC267" s="27">
        <f t="shared" si="255"/>
        <v>0</v>
      </c>
      <c r="BD267" s="27">
        <f t="shared" si="255"/>
        <v>0</v>
      </c>
      <c r="BE267" s="27">
        <f t="shared" si="255"/>
        <v>0</v>
      </c>
      <c r="BF267" s="27">
        <f t="shared" si="255"/>
        <v>0</v>
      </c>
      <c r="BG267" s="27">
        <f t="shared" si="255"/>
        <v>0</v>
      </c>
      <c r="BH267" s="27">
        <f t="shared" si="255"/>
        <v>0</v>
      </c>
      <c r="BI267" s="27">
        <f t="shared" si="255"/>
        <v>0</v>
      </c>
      <c r="BJ267" s="27">
        <f t="shared" si="255"/>
        <v>0</v>
      </c>
      <c r="BK267" s="27">
        <f t="shared" si="255"/>
        <v>0</v>
      </c>
      <c r="BL267" s="27">
        <f t="shared" si="255"/>
        <v>0</v>
      </c>
      <c r="BM267" s="27">
        <f t="shared" si="255"/>
        <v>0</v>
      </c>
      <c r="BN267" s="27">
        <f t="shared" si="255"/>
        <v>0</v>
      </c>
      <c r="BO267" s="27">
        <f t="shared" si="255"/>
        <v>0</v>
      </c>
      <c r="BP267" s="27">
        <f t="shared" si="255"/>
        <v>0</v>
      </c>
      <c r="BQ267" s="27">
        <f t="shared" ref="BQ267:DZ267" si="256">+BQ195+BQ197+BQ208+BQ207</f>
        <v>0</v>
      </c>
      <c r="BR267" s="27">
        <f t="shared" si="256"/>
        <v>0</v>
      </c>
      <c r="BS267" s="27">
        <f t="shared" si="256"/>
        <v>0</v>
      </c>
      <c r="BT267" s="27">
        <f t="shared" si="256"/>
        <v>0</v>
      </c>
      <c r="BU267" s="27">
        <f t="shared" si="256"/>
        <v>0</v>
      </c>
      <c r="BV267" s="27">
        <f t="shared" si="256"/>
        <v>0</v>
      </c>
      <c r="BW267" s="27">
        <f t="shared" si="256"/>
        <v>0</v>
      </c>
      <c r="BX267" s="27">
        <f t="shared" si="256"/>
        <v>0</v>
      </c>
      <c r="BY267" s="27">
        <f t="shared" si="256"/>
        <v>0</v>
      </c>
      <c r="BZ267" s="27">
        <f t="shared" si="256"/>
        <v>0</v>
      </c>
      <c r="CA267" s="27">
        <f t="shared" si="256"/>
        <v>0</v>
      </c>
      <c r="CB267" s="27">
        <f t="shared" si="256"/>
        <v>0</v>
      </c>
      <c r="CC267" s="27">
        <f t="shared" si="256"/>
        <v>0</v>
      </c>
      <c r="CD267" s="27">
        <f t="shared" si="256"/>
        <v>0</v>
      </c>
      <c r="CE267" s="27">
        <f t="shared" si="256"/>
        <v>0</v>
      </c>
      <c r="CF267" s="27">
        <f t="shared" si="256"/>
        <v>0</v>
      </c>
      <c r="CG267" s="27">
        <f t="shared" si="256"/>
        <v>0</v>
      </c>
      <c r="CH267" s="27">
        <f t="shared" si="256"/>
        <v>0</v>
      </c>
      <c r="CI267" s="27">
        <f t="shared" si="256"/>
        <v>0</v>
      </c>
      <c r="CJ267" s="27">
        <f t="shared" si="256"/>
        <v>0</v>
      </c>
      <c r="CK267" s="27">
        <f t="shared" si="256"/>
        <v>0</v>
      </c>
      <c r="CL267" s="27">
        <f t="shared" si="256"/>
        <v>0</v>
      </c>
      <c r="CM267" s="27">
        <f t="shared" si="256"/>
        <v>0</v>
      </c>
      <c r="CN267" s="27">
        <f t="shared" si="256"/>
        <v>0</v>
      </c>
      <c r="CO267" s="27">
        <f t="shared" si="256"/>
        <v>0</v>
      </c>
      <c r="CP267" s="27">
        <f t="shared" si="256"/>
        <v>0</v>
      </c>
      <c r="CQ267" s="27">
        <f t="shared" si="256"/>
        <v>0</v>
      </c>
      <c r="CR267" s="27">
        <f t="shared" si="256"/>
        <v>0</v>
      </c>
      <c r="CS267" s="27">
        <f t="shared" si="256"/>
        <v>0</v>
      </c>
      <c r="CT267" s="27">
        <f t="shared" si="256"/>
        <v>0</v>
      </c>
      <c r="CU267" s="27">
        <f t="shared" si="256"/>
        <v>0</v>
      </c>
      <c r="CV267" s="27">
        <f t="shared" si="256"/>
        <v>0</v>
      </c>
      <c r="CW267" s="27">
        <f t="shared" si="256"/>
        <v>0</v>
      </c>
      <c r="CX267" s="27">
        <f t="shared" si="256"/>
        <v>0</v>
      </c>
      <c r="CY267" s="27">
        <f t="shared" si="256"/>
        <v>0</v>
      </c>
      <c r="CZ267" s="27">
        <f t="shared" si="256"/>
        <v>0</v>
      </c>
      <c r="DA267" s="27">
        <f t="shared" si="256"/>
        <v>0</v>
      </c>
      <c r="DB267" s="27">
        <f t="shared" si="256"/>
        <v>0</v>
      </c>
      <c r="DC267" s="27">
        <f t="shared" si="256"/>
        <v>0</v>
      </c>
      <c r="DD267" s="27">
        <f t="shared" si="256"/>
        <v>0</v>
      </c>
      <c r="DE267" s="27">
        <f t="shared" si="256"/>
        <v>0</v>
      </c>
      <c r="DF267" s="27">
        <f t="shared" si="256"/>
        <v>0</v>
      </c>
      <c r="DG267" s="27">
        <f t="shared" si="256"/>
        <v>0</v>
      </c>
      <c r="DH267" s="27">
        <f t="shared" si="256"/>
        <v>0</v>
      </c>
      <c r="DI267" s="27">
        <f t="shared" si="256"/>
        <v>0</v>
      </c>
      <c r="DJ267" s="27">
        <f t="shared" si="256"/>
        <v>0</v>
      </c>
      <c r="DK267" s="27">
        <f t="shared" si="256"/>
        <v>0</v>
      </c>
      <c r="DL267" s="27">
        <f t="shared" si="256"/>
        <v>0</v>
      </c>
      <c r="DM267" s="27">
        <f t="shared" si="256"/>
        <v>0</v>
      </c>
      <c r="DN267" s="27">
        <f t="shared" si="256"/>
        <v>0</v>
      </c>
      <c r="DO267" s="27">
        <f t="shared" si="256"/>
        <v>0</v>
      </c>
      <c r="DP267" s="27">
        <f t="shared" si="256"/>
        <v>0</v>
      </c>
      <c r="DQ267" s="27">
        <f t="shared" si="256"/>
        <v>0</v>
      </c>
      <c r="DR267" s="27">
        <f t="shared" si="256"/>
        <v>0</v>
      </c>
      <c r="DS267" s="27">
        <f t="shared" si="256"/>
        <v>0</v>
      </c>
      <c r="DT267" s="27">
        <f t="shared" si="256"/>
        <v>0</v>
      </c>
      <c r="DU267" s="27">
        <f t="shared" si="256"/>
        <v>0</v>
      </c>
      <c r="DV267" s="27">
        <f t="shared" si="256"/>
        <v>0</v>
      </c>
      <c r="DW267" s="27">
        <f t="shared" si="256"/>
        <v>0</v>
      </c>
      <c r="DX267" s="27">
        <f t="shared" si="256"/>
        <v>0</v>
      </c>
      <c r="DY267" s="27">
        <f t="shared" si="256"/>
        <v>2</v>
      </c>
      <c r="DZ267" s="27">
        <f t="shared" si="256"/>
        <v>6</v>
      </c>
      <c r="EA267" s="27">
        <f t="shared" ref="EA267" si="257">+EA195+EA197+EA208+EA207</f>
        <v>0</v>
      </c>
    </row>
    <row r="268" spans="2:131" ht="20.100000000000001" customHeight="1" x14ac:dyDescent="0.25">
      <c r="B268" s="179" t="s">
        <v>143</v>
      </c>
      <c r="D268" s="27">
        <f t="shared" ref="D268:AI268" si="258">+D176+D177+D178+D205+D192+D193+D194+D206</f>
        <v>0</v>
      </c>
      <c r="E268" s="27">
        <f t="shared" si="258"/>
        <v>0</v>
      </c>
      <c r="F268" s="27">
        <f t="shared" si="258"/>
        <v>0</v>
      </c>
      <c r="G268" s="27">
        <f t="shared" si="258"/>
        <v>0</v>
      </c>
      <c r="H268" s="27">
        <f t="shared" si="258"/>
        <v>0</v>
      </c>
      <c r="I268" s="27">
        <f t="shared" si="258"/>
        <v>0</v>
      </c>
      <c r="J268" s="27">
        <f t="shared" si="258"/>
        <v>0</v>
      </c>
      <c r="K268" s="27">
        <f t="shared" si="258"/>
        <v>0</v>
      </c>
      <c r="L268" s="27">
        <f t="shared" si="258"/>
        <v>0</v>
      </c>
      <c r="M268" s="27">
        <f t="shared" si="258"/>
        <v>0</v>
      </c>
      <c r="N268" s="27">
        <f t="shared" si="258"/>
        <v>0</v>
      </c>
      <c r="O268" s="27">
        <f t="shared" si="258"/>
        <v>0</v>
      </c>
      <c r="P268" s="27">
        <f t="shared" si="258"/>
        <v>0</v>
      </c>
      <c r="Q268" s="27">
        <f t="shared" si="258"/>
        <v>0</v>
      </c>
      <c r="R268" s="27">
        <f t="shared" si="258"/>
        <v>0</v>
      </c>
      <c r="S268" s="27">
        <f t="shared" si="258"/>
        <v>0</v>
      </c>
      <c r="T268" s="27">
        <f t="shared" si="258"/>
        <v>0</v>
      </c>
      <c r="U268" s="27">
        <f t="shared" si="258"/>
        <v>0</v>
      </c>
      <c r="V268" s="27">
        <f t="shared" si="258"/>
        <v>0</v>
      </c>
      <c r="W268" s="27">
        <f t="shared" si="258"/>
        <v>0</v>
      </c>
      <c r="X268" s="27">
        <f t="shared" si="258"/>
        <v>0</v>
      </c>
      <c r="Y268" s="27">
        <f t="shared" si="258"/>
        <v>0</v>
      </c>
      <c r="Z268" s="27">
        <f t="shared" si="258"/>
        <v>0</v>
      </c>
      <c r="AA268" s="27">
        <f t="shared" si="258"/>
        <v>0</v>
      </c>
      <c r="AB268" s="27">
        <f t="shared" si="258"/>
        <v>0</v>
      </c>
      <c r="AC268" s="27">
        <f t="shared" si="258"/>
        <v>0</v>
      </c>
      <c r="AD268" s="27">
        <f t="shared" si="258"/>
        <v>0</v>
      </c>
      <c r="AE268" s="27">
        <f t="shared" si="258"/>
        <v>0</v>
      </c>
      <c r="AF268" s="27">
        <f t="shared" si="258"/>
        <v>0</v>
      </c>
      <c r="AG268" s="27">
        <f t="shared" si="258"/>
        <v>0</v>
      </c>
      <c r="AH268" s="27">
        <f t="shared" si="258"/>
        <v>0</v>
      </c>
      <c r="AI268" s="27">
        <f t="shared" si="258"/>
        <v>0</v>
      </c>
      <c r="AJ268" s="27">
        <f t="shared" ref="AJ268:BO268" si="259">+AJ176+AJ177+AJ178+AJ205+AJ192+AJ193+AJ194+AJ206</f>
        <v>0</v>
      </c>
      <c r="AK268" s="27">
        <f t="shared" si="259"/>
        <v>0</v>
      </c>
      <c r="AL268" s="27">
        <f t="shared" si="259"/>
        <v>0</v>
      </c>
      <c r="AM268" s="27">
        <f t="shared" si="259"/>
        <v>0</v>
      </c>
      <c r="AN268" s="27">
        <f t="shared" si="259"/>
        <v>0</v>
      </c>
      <c r="AO268" s="27">
        <f t="shared" si="259"/>
        <v>0</v>
      </c>
      <c r="AP268" s="27">
        <f t="shared" si="259"/>
        <v>0</v>
      </c>
      <c r="AQ268" s="27">
        <f t="shared" si="259"/>
        <v>0</v>
      </c>
      <c r="AR268" s="27">
        <f t="shared" si="259"/>
        <v>0</v>
      </c>
      <c r="AS268" s="27">
        <f t="shared" si="259"/>
        <v>0</v>
      </c>
      <c r="AT268" s="27">
        <f t="shared" si="259"/>
        <v>0</v>
      </c>
      <c r="AU268" s="27">
        <f t="shared" si="259"/>
        <v>0</v>
      </c>
      <c r="AV268" s="27">
        <f t="shared" si="259"/>
        <v>0</v>
      </c>
      <c r="AW268" s="27">
        <f t="shared" si="259"/>
        <v>0</v>
      </c>
      <c r="AX268" s="27">
        <f t="shared" si="259"/>
        <v>0</v>
      </c>
      <c r="AY268" s="27">
        <f t="shared" si="259"/>
        <v>0</v>
      </c>
      <c r="AZ268" s="27">
        <f t="shared" si="259"/>
        <v>0</v>
      </c>
      <c r="BA268" s="27">
        <f t="shared" si="259"/>
        <v>0</v>
      </c>
      <c r="BB268" s="27">
        <f t="shared" si="259"/>
        <v>0</v>
      </c>
      <c r="BC268" s="27">
        <f t="shared" si="259"/>
        <v>0</v>
      </c>
      <c r="BD268" s="27">
        <f t="shared" si="259"/>
        <v>0</v>
      </c>
      <c r="BE268" s="27">
        <f t="shared" si="259"/>
        <v>0</v>
      </c>
      <c r="BF268" s="27">
        <f t="shared" si="259"/>
        <v>0</v>
      </c>
      <c r="BG268" s="27">
        <f t="shared" si="259"/>
        <v>0</v>
      </c>
      <c r="BH268" s="27">
        <f t="shared" si="259"/>
        <v>0</v>
      </c>
      <c r="BI268" s="27">
        <f t="shared" si="259"/>
        <v>0</v>
      </c>
      <c r="BJ268" s="27">
        <f t="shared" si="259"/>
        <v>0</v>
      </c>
      <c r="BK268" s="27">
        <f t="shared" si="259"/>
        <v>0</v>
      </c>
      <c r="BL268" s="27">
        <f t="shared" si="259"/>
        <v>0</v>
      </c>
      <c r="BM268" s="27">
        <f t="shared" si="259"/>
        <v>0</v>
      </c>
      <c r="BN268" s="27">
        <f t="shared" si="259"/>
        <v>0</v>
      </c>
      <c r="BO268" s="27">
        <f t="shared" si="259"/>
        <v>0</v>
      </c>
      <c r="BP268" s="27">
        <f t="shared" ref="BP268:CU268" si="260">+BP176+BP177+BP178+BP205+BP192+BP193+BP194+BP206</f>
        <v>0</v>
      </c>
      <c r="BQ268" s="27">
        <f t="shared" si="260"/>
        <v>0</v>
      </c>
      <c r="BR268" s="27">
        <f t="shared" si="260"/>
        <v>0</v>
      </c>
      <c r="BS268" s="27">
        <f t="shared" si="260"/>
        <v>0</v>
      </c>
      <c r="BT268" s="27">
        <f t="shared" si="260"/>
        <v>0</v>
      </c>
      <c r="BU268" s="27">
        <f t="shared" si="260"/>
        <v>0</v>
      </c>
      <c r="BV268" s="27">
        <f t="shared" si="260"/>
        <v>0</v>
      </c>
      <c r="BW268" s="27">
        <f t="shared" si="260"/>
        <v>0</v>
      </c>
      <c r="BX268" s="27">
        <f t="shared" si="260"/>
        <v>441</v>
      </c>
      <c r="BY268" s="27">
        <f t="shared" si="260"/>
        <v>441</v>
      </c>
      <c r="BZ268" s="27">
        <f t="shared" si="260"/>
        <v>413</v>
      </c>
      <c r="CA268" s="27">
        <f t="shared" si="260"/>
        <v>371</v>
      </c>
      <c r="CB268" s="27">
        <f t="shared" si="260"/>
        <v>428</v>
      </c>
      <c r="CC268" s="27">
        <f t="shared" si="260"/>
        <v>388</v>
      </c>
      <c r="CD268" s="27">
        <f t="shared" si="260"/>
        <v>388</v>
      </c>
      <c r="CE268" s="27">
        <f t="shared" si="260"/>
        <v>497</v>
      </c>
      <c r="CF268" s="27">
        <f t="shared" si="260"/>
        <v>585</v>
      </c>
      <c r="CG268" s="27">
        <f t="shared" si="260"/>
        <v>545</v>
      </c>
      <c r="CH268" s="27">
        <f t="shared" si="260"/>
        <v>554</v>
      </c>
      <c r="CI268" s="27">
        <f t="shared" si="260"/>
        <v>570</v>
      </c>
      <c r="CJ268" s="27">
        <f t="shared" si="260"/>
        <v>519</v>
      </c>
      <c r="CK268" s="27">
        <f t="shared" si="260"/>
        <v>562</v>
      </c>
      <c r="CL268" s="27">
        <f t="shared" si="260"/>
        <v>5820</v>
      </c>
      <c r="CM268" s="27">
        <f t="shared" si="260"/>
        <v>496</v>
      </c>
      <c r="CN268" s="27">
        <f t="shared" si="260"/>
        <v>482</v>
      </c>
      <c r="CO268" s="27">
        <f t="shared" si="260"/>
        <v>545</v>
      </c>
      <c r="CP268" s="27">
        <f t="shared" si="260"/>
        <v>503</v>
      </c>
      <c r="CQ268" s="27">
        <f t="shared" si="260"/>
        <v>505</v>
      </c>
      <c r="CR268" s="27">
        <f t="shared" si="260"/>
        <v>510</v>
      </c>
      <c r="CS268" s="27">
        <f t="shared" si="260"/>
        <v>496</v>
      </c>
      <c r="CT268" s="27">
        <f t="shared" si="260"/>
        <v>553</v>
      </c>
      <c r="CU268" s="27">
        <f t="shared" si="260"/>
        <v>521</v>
      </c>
      <c r="CV268" s="27">
        <f t="shared" ref="CV268:DY268" si="261">+CV176+CV177+CV178+CV205+CV192+CV193+CV194+CV206</f>
        <v>504</v>
      </c>
      <c r="CW268" s="27">
        <f t="shared" si="261"/>
        <v>507</v>
      </c>
      <c r="CX268" s="27">
        <f t="shared" si="261"/>
        <v>526</v>
      </c>
      <c r="CY268" s="27">
        <f t="shared" si="261"/>
        <v>6148</v>
      </c>
      <c r="CZ268" s="27">
        <f t="shared" si="261"/>
        <v>492</v>
      </c>
      <c r="DA268" s="27">
        <f t="shared" si="261"/>
        <v>436</v>
      </c>
      <c r="DB268" s="27">
        <f t="shared" si="261"/>
        <v>580</v>
      </c>
      <c r="DC268" s="27">
        <f t="shared" si="261"/>
        <v>482</v>
      </c>
      <c r="DD268" s="27">
        <f t="shared" si="261"/>
        <v>562</v>
      </c>
      <c r="DE268" s="27">
        <f t="shared" si="261"/>
        <v>529</v>
      </c>
      <c r="DF268" s="27">
        <f t="shared" si="261"/>
        <v>510</v>
      </c>
      <c r="DG268" s="27">
        <f t="shared" si="261"/>
        <v>559</v>
      </c>
      <c r="DH268" s="27">
        <f t="shared" si="261"/>
        <v>529</v>
      </c>
      <c r="DI268" s="27">
        <f t="shared" si="261"/>
        <v>590</v>
      </c>
      <c r="DJ268" s="27">
        <f t="shared" si="261"/>
        <v>556</v>
      </c>
      <c r="DK268" s="27">
        <f t="shared" si="261"/>
        <v>531</v>
      </c>
      <c r="DL268" s="27">
        <f t="shared" si="261"/>
        <v>6356</v>
      </c>
      <c r="DM268" s="27">
        <f t="shared" si="261"/>
        <v>595</v>
      </c>
      <c r="DN268" s="27">
        <f t="shared" si="261"/>
        <v>484</v>
      </c>
      <c r="DO268" s="27">
        <f t="shared" si="261"/>
        <v>549</v>
      </c>
      <c r="DP268" s="27">
        <f t="shared" si="261"/>
        <v>583</v>
      </c>
      <c r="DQ268" s="27">
        <f t="shared" si="261"/>
        <v>567</v>
      </c>
      <c r="DR268" s="27">
        <f t="shared" si="261"/>
        <v>541</v>
      </c>
      <c r="DS268" s="27">
        <f t="shared" si="261"/>
        <v>581</v>
      </c>
      <c r="DT268" s="27">
        <f t="shared" si="261"/>
        <v>607</v>
      </c>
      <c r="DU268" s="27">
        <f t="shared" si="261"/>
        <v>528</v>
      </c>
      <c r="DV268" s="27">
        <f t="shared" si="261"/>
        <v>607</v>
      </c>
      <c r="DW268" s="27">
        <f t="shared" si="261"/>
        <v>561</v>
      </c>
      <c r="DX268" s="27">
        <f t="shared" si="261"/>
        <v>547</v>
      </c>
      <c r="DY268" s="27">
        <f t="shared" si="261"/>
        <v>576</v>
      </c>
      <c r="DZ268" s="27">
        <f t="shared" ref="DZ268:EA268" si="262">+DZ176+DZ177+DZ178+DZ205+DZ192+DZ193+DZ194+DZ206</f>
        <v>540</v>
      </c>
      <c r="EA268" s="27">
        <f t="shared" si="262"/>
        <v>0</v>
      </c>
    </row>
    <row r="269" spans="2:131" ht="20.100000000000001" customHeight="1" x14ac:dyDescent="0.25">
      <c r="B269" s="452" t="s">
        <v>262</v>
      </c>
      <c r="D269" s="27">
        <f t="shared" ref="D269:BM269" si="263">+D209</f>
        <v>0</v>
      </c>
      <c r="E269" s="27">
        <f t="shared" si="263"/>
        <v>0</v>
      </c>
      <c r="F269" s="27">
        <f t="shared" si="263"/>
        <v>0</v>
      </c>
      <c r="G269" s="27">
        <f t="shared" si="263"/>
        <v>0</v>
      </c>
      <c r="H269" s="27">
        <f t="shared" si="263"/>
        <v>0</v>
      </c>
      <c r="I269" s="27">
        <f t="shared" si="263"/>
        <v>0</v>
      </c>
      <c r="J269" s="27">
        <f t="shared" si="263"/>
        <v>0</v>
      </c>
      <c r="K269" s="27">
        <f t="shared" si="263"/>
        <v>0</v>
      </c>
      <c r="L269" s="27">
        <f t="shared" si="263"/>
        <v>0</v>
      </c>
      <c r="M269" s="27">
        <f t="shared" si="263"/>
        <v>0</v>
      </c>
      <c r="N269" s="27">
        <f t="shared" si="263"/>
        <v>0</v>
      </c>
      <c r="O269" s="27">
        <f t="shared" si="263"/>
        <v>0</v>
      </c>
      <c r="P269" s="27">
        <f t="shared" si="263"/>
        <v>0</v>
      </c>
      <c r="Q269" s="27">
        <f t="shared" si="263"/>
        <v>0</v>
      </c>
      <c r="R269" s="27">
        <f t="shared" si="263"/>
        <v>0</v>
      </c>
      <c r="S269" s="27">
        <f t="shared" si="263"/>
        <v>0</v>
      </c>
      <c r="T269" s="27">
        <f t="shared" si="263"/>
        <v>0</v>
      </c>
      <c r="U269" s="27">
        <f t="shared" si="263"/>
        <v>0</v>
      </c>
      <c r="V269" s="27">
        <f t="shared" si="263"/>
        <v>0</v>
      </c>
      <c r="W269" s="27">
        <f t="shared" si="263"/>
        <v>0</v>
      </c>
      <c r="X269" s="27">
        <f t="shared" si="263"/>
        <v>0</v>
      </c>
      <c r="Y269" s="27">
        <f t="shared" si="263"/>
        <v>0</v>
      </c>
      <c r="Z269" s="27">
        <f t="shared" si="263"/>
        <v>0</v>
      </c>
      <c r="AA269" s="27">
        <f t="shared" si="263"/>
        <v>0</v>
      </c>
      <c r="AB269" s="27">
        <f t="shared" si="263"/>
        <v>0</v>
      </c>
      <c r="AC269" s="27">
        <f t="shared" si="263"/>
        <v>0</v>
      </c>
      <c r="AD269" s="27">
        <f t="shared" si="263"/>
        <v>0</v>
      </c>
      <c r="AE269" s="27">
        <f t="shared" si="263"/>
        <v>0</v>
      </c>
      <c r="AF269" s="27">
        <f t="shared" si="263"/>
        <v>0</v>
      </c>
      <c r="AG269" s="27">
        <f t="shared" si="263"/>
        <v>0</v>
      </c>
      <c r="AH269" s="27">
        <f t="shared" si="263"/>
        <v>0</v>
      </c>
      <c r="AI269" s="27">
        <f t="shared" si="263"/>
        <v>0</v>
      </c>
      <c r="AJ269" s="27">
        <f t="shared" si="263"/>
        <v>0</v>
      </c>
      <c r="AK269" s="27">
        <f t="shared" si="263"/>
        <v>0</v>
      </c>
      <c r="AL269" s="27">
        <f t="shared" si="263"/>
        <v>0</v>
      </c>
      <c r="AM269" s="27">
        <f t="shared" si="263"/>
        <v>0</v>
      </c>
      <c r="AN269" s="27">
        <f t="shared" si="263"/>
        <v>0</v>
      </c>
      <c r="AO269" s="27">
        <f t="shared" si="263"/>
        <v>0</v>
      </c>
      <c r="AP269" s="27">
        <f t="shared" si="263"/>
        <v>0</v>
      </c>
      <c r="AQ269" s="27">
        <f t="shared" si="263"/>
        <v>0</v>
      </c>
      <c r="AR269" s="27">
        <f t="shared" si="263"/>
        <v>0</v>
      </c>
      <c r="AS269" s="27">
        <f t="shared" si="263"/>
        <v>0</v>
      </c>
      <c r="AT269" s="27">
        <f t="shared" si="263"/>
        <v>0</v>
      </c>
      <c r="AU269" s="27">
        <f t="shared" si="263"/>
        <v>0</v>
      </c>
      <c r="AV269" s="27">
        <f t="shared" si="263"/>
        <v>0</v>
      </c>
      <c r="AW269" s="27">
        <f t="shared" si="263"/>
        <v>0</v>
      </c>
      <c r="AX269" s="27">
        <f t="shared" si="263"/>
        <v>0</v>
      </c>
      <c r="AY269" s="27">
        <f t="shared" si="263"/>
        <v>0</v>
      </c>
      <c r="AZ269" s="27">
        <f t="shared" si="263"/>
        <v>0</v>
      </c>
      <c r="BA269" s="27">
        <f t="shared" si="263"/>
        <v>0</v>
      </c>
      <c r="BB269" s="27">
        <f t="shared" si="263"/>
        <v>0</v>
      </c>
      <c r="BC269" s="27">
        <f t="shared" si="263"/>
        <v>0</v>
      </c>
      <c r="BD269" s="27">
        <f t="shared" si="263"/>
        <v>0</v>
      </c>
      <c r="BE269" s="27">
        <f t="shared" si="263"/>
        <v>0</v>
      </c>
      <c r="BF269" s="27">
        <f t="shared" si="263"/>
        <v>0</v>
      </c>
      <c r="BG269" s="27">
        <f t="shared" si="263"/>
        <v>0</v>
      </c>
      <c r="BH269" s="27">
        <f t="shared" si="263"/>
        <v>0</v>
      </c>
      <c r="BI269" s="27">
        <f t="shared" si="263"/>
        <v>0</v>
      </c>
      <c r="BJ269" s="27">
        <f t="shared" si="263"/>
        <v>0</v>
      </c>
      <c r="BK269" s="27">
        <f t="shared" si="263"/>
        <v>0</v>
      </c>
      <c r="BL269" s="27">
        <f t="shared" si="263"/>
        <v>0</v>
      </c>
      <c r="BM269" s="27">
        <f t="shared" si="263"/>
        <v>0</v>
      </c>
      <c r="BN269" s="27">
        <f t="shared" ref="BN269:DX269" si="264">+BN209</f>
        <v>0</v>
      </c>
      <c r="BO269" s="27">
        <f t="shared" si="264"/>
        <v>0</v>
      </c>
      <c r="BP269" s="27">
        <f t="shared" si="264"/>
        <v>0</v>
      </c>
      <c r="BQ269" s="27">
        <f t="shared" si="264"/>
        <v>0</v>
      </c>
      <c r="BR269" s="27">
        <f t="shared" si="264"/>
        <v>0</v>
      </c>
      <c r="BS269" s="27">
        <f t="shared" si="264"/>
        <v>0</v>
      </c>
      <c r="BT269" s="27">
        <f t="shared" si="264"/>
        <v>0</v>
      </c>
      <c r="BU269" s="27">
        <f t="shared" si="264"/>
        <v>0</v>
      </c>
      <c r="BV269" s="27">
        <f t="shared" si="264"/>
        <v>0</v>
      </c>
      <c r="BW269" s="27">
        <f t="shared" si="264"/>
        <v>0</v>
      </c>
      <c r="BX269" s="27">
        <f t="shared" si="264"/>
        <v>0</v>
      </c>
      <c r="BY269" s="27">
        <f t="shared" si="264"/>
        <v>0</v>
      </c>
      <c r="BZ269" s="27">
        <f t="shared" si="264"/>
        <v>0</v>
      </c>
      <c r="CA269" s="27">
        <f t="shared" si="264"/>
        <v>0</v>
      </c>
      <c r="CB269" s="27">
        <f t="shared" si="264"/>
        <v>0</v>
      </c>
      <c r="CC269" s="27">
        <f t="shared" si="264"/>
        <v>0</v>
      </c>
      <c r="CD269" s="27">
        <f t="shared" si="264"/>
        <v>0</v>
      </c>
      <c r="CE269" s="27">
        <f t="shared" si="264"/>
        <v>0</v>
      </c>
      <c r="CF269" s="27">
        <f t="shared" si="264"/>
        <v>0</v>
      </c>
      <c r="CG269" s="27">
        <f t="shared" si="264"/>
        <v>0</v>
      </c>
      <c r="CH269" s="27">
        <f t="shared" si="264"/>
        <v>0</v>
      </c>
      <c r="CI269" s="27">
        <f t="shared" si="264"/>
        <v>0</v>
      </c>
      <c r="CJ269" s="27">
        <f t="shared" si="264"/>
        <v>0</v>
      </c>
      <c r="CK269" s="27">
        <f t="shared" si="264"/>
        <v>0</v>
      </c>
      <c r="CL269" s="27">
        <f t="shared" si="264"/>
        <v>0</v>
      </c>
      <c r="CM269" s="27">
        <f t="shared" si="264"/>
        <v>0</v>
      </c>
      <c r="CN269" s="27">
        <f t="shared" si="264"/>
        <v>0</v>
      </c>
      <c r="CO269" s="27">
        <f t="shared" si="264"/>
        <v>0</v>
      </c>
      <c r="CP269" s="27">
        <f t="shared" si="264"/>
        <v>0</v>
      </c>
      <c r="CQ269" s="27">
        <f t="shared" si="264"/>
        <v>0</v>
      </c>
      <c r="CR269" s="27">
        <f t="shared" si="264"/>
        <v>0</v>
      </c>
      <c r="CS269" s="27">
        <f t="shared" si="264"/>
        <v>0</v>
      </c>
      <c r="CT269" s="27">
        <f t="shared" si="264"/>
        <v>0</v>
      </c>
      <c r="CU269" s="27">
        <f t="shared" si="264"/>
        <v>0</v>
      </c>
      <c r="CV269" s="27">
        <f t="shared" si="264"/>
        <v>0</v>
      </c>
      <c r="CW269" s="27">
        <f t="shared" si="264"/>
        <v>0</v>
      </c>
      <c r="CX269" s="27">
        <f t="shared" si="264"/>
        <v>0</v>
      </c>
      <c r="CY269" s="27">
        <f t="shared" si="264"/>
        <v>0</v>
      </c>
      <c r="CZ269" s="27">
        <f t="shared" si="264"/>
        <v>0</v>
      </c>
      <c r="DA269" s="27">
        <f t="shared" si="264"/>
        <v>0</v>
      </c>
      <c r="DB269" s="27">
        <f t="shared" si="264"/>
        <v>0</v>
      </c>
      <c r="DC269" s="27">
        <f t="shared" si="264"/>
        <v>0</v>
      </c>
      <c r="DD269" s="27">
        <f t="shared" si="264"/>
        <v>0</v>
      </c>
      <c r="DE269" s="27">
        <f t="shared" si="264"/>
        <v>0</v>
      </c>
      <c r="DF269" s="27">
        <f t="shared" si="264"/>
        <v>0</v>
      </c>
      <c r="DG269" s="27">
        <f t="shared" si="264"/>
        <v>0</v>
      </c>
      <c r="DH269" s="27">
        <f t="shared" si="264"/>
        <v>0</v>
      </c>
      <c r="DI269" s="27">
        <f t="shared" si="264"/>
        <v>0</v>
      </c>
      <c r="DJ269" s="27">
        <f t="shared" si="264"/>
        <v>0</v>
      </c>
      <c r="DK269" s="27">
        <f t="shared" si="264"/>
        <v>0</v>
      </c>
      <c r="DL269" s="27">
        <f t="shared" si="264"/>
        <v>0</v>
      </c>
      <c r="DM269" s="27">
        <f t="shared" si="264"/>
        <v>0</v>
      </c>
      <c r="DN269" s="27">
        <f t="shared" si="264"/>
        <v>0</v>
      </c>
      <c r="DO269" s="27">
        <f t="shared" si="264"/>
        <v>0</v>
      </c>
      <c r="DP269" s="27">
        <f t="shared" si="264"/>
        <v>0</v>
      </c>
      <c r="DQ269" s="27">
        <f t="shared" si="264"/>
        <v>0</v>
      </c>
      <c r="DR269" s="27">
        <f t="shared" si="264"/>
        <v>0</v>
      </c>
      <c r="DS269" s="27">
        <f t="shared" si="264"/>
        <v>0</v>
      </c>
      <c r="DT269" s="27">
        <f t="shared" si="264"/>
        <v>0</v>
      </c>
      <c r="DU269" s="27">
        <f t="shared" si="264"/>
        <v>0</v>
      </c>
      <c r="DV269" s="27">
        <f t="shared" si="264"/>
        <v>0</v>
      </c>
      <c r="DW269" s="27">
        <f t="shared" si="264"/>
        <v>0</v>
      </c>
      <c r="DX269" s="27">
        <f t="shared" si="264"/>
        <v>0</v>
      </c>
      <c r="DY269" s="27">
        <f>+DY209</f>
        <v>0</v>
      </c>
      <c r="DZ269" s="27">
        <f>+DZ209</f>
        <v>0</v>
      </c>
      <c r="EA269" s="27">
        <f>+EA209</f>
        <v>0</v>
      </c>
    </row>
    <row r="270" spans="2:131" ht="20.100000000000001" customHeight="1" x14ac:dyDescent="0.25">
      <c r="B270" s="317" t="s">
        <v>140</v>
      </c>
      <c r="C270" s="318"/>
      <c r="D270" s="319">
        <f t="shared" ref="D270:AI270" si="265">+D245+D258</f>
        <v>4846</v>
      </c>
      <c r="E270" s="319">
        <f t="shared" si="265"/>
        <v>4067</v>
      </c>
      <c r="F270" s="319">
        <f t="shared" si="265"/>
        <v>4711</v>
      </c>
      <c r="G270" s="319">
        <f t="shared" si="265"/>
        <v>4489</v>
      </c>
      <c r="H270" s="319">
        <f t="shared" si="265"/>
        <v>4599</v>
      </c>
      <c r="I270" s="319">
        <f t="shared" si="265"/>
        <v>4644</v>
      </c>
      <c r="J270" s="319">
        <f t="shared" si="265"/>
        <v>4788</v>
      </c>
      <c r="K270" s="319">
        <f t="shared" si="265"/>
        <v>4214</v>
      </c>
      <c r="L270" s="319">
        <f t="shared" si="265"/>
        <v>4648</v>
      </c>
      <c r="M270" s="319">
        <f t="shared" si="265"/>
        <v>4692</v>
      </c>
      <c r="N270" s="319">
        <f t="shared" si="265"/>
        <v>4571</v>
      </c>
      <c r="O270" s="319">
        <f t="shared" si="265"/>
        <v>5076</v>
      </c>
      <c r="P270" s="319">
        <f t="shared" si="265"/>
        <v>4118</v>
      </c>
      <c r="Q270" s="319">
        <f t="shared" si="265"/>
        <v>3919</v>
      </c>
      <c r="R270" s="319">
        <f t="shared" si="265"/>
        <v>4957</v>
      </c>
      <c r="S270" s="319">
        <f t="shared" si="265"/>
        <v>4774</v>
      </c>
      <c r="T270" s="319">
        <f t="shared" si="265"/>
        <v>4850</v>
      </c>
      <c r="U270" s="319">
        <f t="shared" si="265"/>
        <v>4905</v>
      </c>
      <c r="V270" s="319">
        <f t="shared" si="265"/>
        <v>4721</v>
      </c>
      <c r="W270" s="319">
        <f t="shared" si="265"/>
        <v>4862</v>
      </c>
      <c r="X270" s="319">
        <f t="shared" si="265"/>
        <v>4931</v>
      </c>
      <c r="Y270" s="319">
        <f t="shared" si="265"/>
        <v>4866</v>
      </c>
      <c r="Z270" s="319">
        <f t="shared" si="265"/>
        <v>4676</v>
      </c>
      <c r="AA270" s="319">
        <f t="shared" si="265"/>
        <v>5363</v>
      </c>
      <c r="AB270" s="319">
        <f t="shared" si="265"/>
        <v>4672</v>
      </c>
      <c r="AC270" s="319">
        <f t="shared" si="265"/>
        <v>4396</v>
      </c>
      <c r="AD270" s="319">
        <f t="shared" si="265"/>
        <v>4847</v>
      </c>
      <c r="AE270" s="319">
        <f t="shared" si="265"/>
        <v>4534</v>
      </c>
      <c r="AF270" s="319">
        <f t="shared" si="265"/>
        <v>5014</v>
      </c>
      <c r="AG270" s="319">
        <f t="shared" si="265"/>
        <v>4752</v>
      </c>
      <c r="AH270" s="319">
        <f t="shared" si="265"/>
        <v>4375</v>
      </c>
      <c r="AI270" s="319">
        <f t="shared" si="265"/>
        <v>4867</v>
      </c>
      <c r="AJ270" s="319">
        <f t="shared" ref="AJ270:BO270" si="266">+AJ245+AJ258</f>
        <v>4656</v>
      </c>
      <c r="AK270" s="319">
        <f t="shared" si="266"/>
        <v>4401</v>
      </c>
      <c r="AL270" s="319">
        <f t="shared" si="266"/>
        <v>4593</v>
      </c>
      <c r="AM270" s="319">
        <f t="shared" si="266"/>
        <v>4910</v>
      </c>
      <c r="AN270" s="319">
        <f t="shared" si="266"/>
        <v>4349</v>
      </c>
      <c r="AO270" s="319">
        <f t="shared" si="266"/>
        <v>4190</v>
      </c>
      <c r="AP270" s="319">
        <f t="shared" si="266"/>
        <v>5017</v>
      </c>
      <c r="AQ270" s="319">
        <f t="shared" si="266"/>
        <v>4464</v>
      </c>
      <c r="AR270" s="319">
        <f t="shared" si="266"/>
        <v>5468</v>
      </c>
      <c r="AS270" s="319">
        <f t="shared" si="266"/>
        <v>4549</v>
      </c>
      <c r="AT270" s="319">
        <f t="shared" si="266"/>
        <v>5120</v>
      </c>
      <c r="AU270" s="319">
        <f t="shared" si="266"/>
        <v>5111</v>
      </c>
      <c r="AV270" s="319">
        <f t="shared" si="266"/>
        <v>4742</v>
      </c>
      <c r="AW270" s="319">
        <f t="shared" si="266"/>
        <v>5478</v>
      </c>
      <c r="AX270" s="319">
        <f t="shared" si="266"/>
        <v>4812</v>
      </c>
      <c r="AY270" s="319">
        <f t="shared" si="266"/>
        <v>4812</v>
      </c>
      <c r="AZ270" s="319">
        <f t="shared" si="266"/>
        <v>4825</v>
      </c>
      <c r="BA270" s="319">
        <f t="shared" si="266"/>
        <v>4346</v>
      </c>
      <c r="BB270" s="319">
        <f t="shared" si="266"/>
        <v>4870</v>
      </c>
      <c r="BC270" s="319">
        <f t="shared" si="266"/>
        <v>5380</v>
      </c>
      <c r="BD270" s="319">
        <f t="shared" si="266"/>
        <v>5567</v>
      </c>
      <c r="BE270" s="319">
        <f t="shared" si="266"/>
        <v>5184</v>
      </c>
      <c r="BF270" s="319">
        <f t="shared" si="266"/>
        <v>6094</v>
      </c>
      <c r="BG270" s="319">
        <f t="shared" si="266"/>
        <v>5617</v>
      </c>
      <c r="BH270" s="319">
        <f t="shared" si="266"/>
        <v>5571</v>
      </c>
      <c r="BI270" s="319">
        <f t="shared" si="266"/>
        <v>6144</v>
      </c>
      <c r="BJ270" s="319">
        <f t="shared" si="266"/>
        <v>5908</v>
      </c>
      <c r="BK270" s="319">
        <f t="shared" si="266"/>
        <v>6385</v>
      </c>
      <c r="BL270" s="319">
        <f t="shared" si="266"/>
        <v>65891</v>
      </c>
      <c r="BM270" s="319">
        <f t="shared" si="266"/>
        <v>5975</v>
      </c>
      <c r="BN270" s="319">
        <f t="shared" si="266"/>
        <v>5667</v>
      </c>
      <c r="BO270" s="319">
        <f t="shared" si="266"/>
        <v>5795</v>
      </c>
      <c r="BP270" s="319">
        <f t="shared" ref="BP270:CU270" si="267">+BP245+BP258</f>
        <v>6110</v>
      </c>
      <c r="BQ270" s="319">
        <f t="shared" si="267"/>
        <v>6331</v>
      </c>
      <c r="BR270" s="319">
        <f t="shared" si="267"/>
        <v>5869</v>
      </c>
      <c r="BS270" s="319">
        <f t="shared" si="267"/>
        <v>6577</v>
      </c>
      <c r="BT270" s="319">
        <f t="shared" si="267"/>
        <v>6185</v>
      </c>
      <c r="BU270" s="319">
        <f t="shared" si="267"/>
        <v>6482</v>
      </c>
      <c r="BV270" s="319">
        <f t="shared" si="267"/>
        <v>7020</v>
      </c>
      <c r="BW270" s="319">
        <f t="shared" si="267"/>
        <v>5865</v>
      </c>
      <c r="BX270" s="319">
        <f t="shared" si="267"/>
        <v>8096</v>
      </c>
      <c r="BY270" s="319">
        <f t="shared" si="267"/>
        <v>75972</v>
      </c>
      <c r="BZ270" s="319">
        <f t="shared" si="267"/>
        <v>6958</v>
      </c>
      <c r="CA270" s="319">
        <f t="shared" si="267"/>
        <v>6200</v>
      </c>
      <c r="CB270" s="319">
        <f t="shared" si="267"/>
        <v>7463</v>
      </c>
      <c r="CC270" s="319">
        <f t="shared" si="267"/>
        <v>7619</v>
      </c>
      <c r="CD270" s="319">
        <f t="shared" si="267"/>
        <v>7075</v>
      </c>
      <c r="CE270" s="319">
        <f t="shared" si="267"/>
        <v>7719</v>
      </c>
      <c r="CF270" s="319">
        <f t="shared" si="267"/>
        <v>8563</v>
      </c>
      <c r="CG270" s="319">
        <f t="shared" si="267"/>
        <v>8072</v>
      </c>
      <c r="CH270" s="319">
        <f t="shared" si="267"/>
        <v>8354</v>
      </c>
      <c r="CI270" s="319">
        <f t="shared" si="267"/>
        <v>9065</v>
      </c>
      <c r="CJ270" s="319">
        <f t="shared" si="267"/>
        <v>8368</v>
      </c>
      <c r="CK270" s="319">
        <f t="shared" si="267"/>
        <v>9607</v>
      </c>
      <c r="CL270" s="319">
        <f t="shared" si="267"/>
        <v>95063</v>
      </c>
      <c r="CM270" s="319">
        <f t="shared" si="267"/>
        <v>8202</v>
      </c>
      <c r="CN270" s="319">
        <f t="shared" si="267"/>
        <v>8027</v>
      </c>
      <c r="CO270" s="319">
        <f t="shared" si="267"/>
        <v>9706</v>
      </c>
      <c r="CP270" s="319">
        <f t="shared" si="267"/>
        <v>9582</v>
      </c>
      <c r="CQ270" s="319">
        <f t="shared" si="267"/>
        <v>9346</v>
      </c>
      <c r="CR270" s="319">
        <f t="shared" si="267"/>
        <v>10167</v>
      </c>
      <c r="CS270" s="319">
        <f t="shared" si="267"/>
        <v>9729</v>
      </c>
      <c r="CT270" s="319">
        <f t="shared" si="267"/>
        <v>10958</v>
      </c>
      <c r="CU270" s="319">
        <f t="shared" si="267"/>
        <v>10774</v>
      </c>
      <c r="CV270" s="319">
        <f t="shared" ref="CV270:DY270" si="268">+CV245+CV258</f>
        <v>10544</v>
      </c>
      <c r="CW270" s="319">
        <f t="shared" si="268"/>
        <v>10900</v>
      </c>
      <c r="CX270" s="319">
        <f t="shared" si="268"/>
        <v>12418</v>
      </c>
      <c r="CY270" s="319">
        <f t="shared" si="268"/>
        <v>120353</v>
      </c>
      <c r="CZ270" s="319">
        <f t="shared" si="268"/>
        <v>11337</v>
      </c>
      <c r="DA270" s="319">
        <f t="shared" si="268"/>
        <v>10159</v>
      </c>
      <c r="DB270" s="319">
        <f t="shared" si="268"/>
        <v>13101</v>
      </c>
      <c r="DC270" s="319">
        <f t="shared" si="268"/>
        <v>10666</v>
      </c>
      <c r="DD270" s="319">
        <f t="shared" si="268"/>
        <v>12754</v>
      </c>
      <c r="DE270" s="319">
        <f t="shared" si="268"/>
        <v>11876</v>
      </c>
      <c r="DF270" s="319">
        <f t="shared" si="268"/>
        <v>11488</v>
      </c>
      <c r="DG270" s="319">
        <f t="shared" si="268"/>
        <v>11746</v>
      </c>
      <c r="DH270" s="319">
        <f t="shared" si="268"/>
        <v>10822</v>
      </c>
      <c r="DI270" s="319">
        <f t="shared" si="268"/>
        <v>11582</v>
      </c>
      <c r="DJ270" s="319">
        <f t="shared" si="268"/>
        <v>11115</v>
      </c>
      <c r="DK270" s="319">
        <f t="shared" si="268"/>
        <v>11097</v>
      </c>
      <c r="DL270" s="319">
        <f t="shared" si="268"/>
        <v>137743</v>
      </c>
      <c r="DM270" s="319">
        <f t="shared" si="268"/>
        <v>11131</v>
      </c>
      <c r="DN270" s="319">
        <f t="shared" si="268"/>
        <v>9502</v>
      </c>
      <c r="DO270" s="319">
        <f t="shared" si="268"/>
        <v>11001</v>
      </c>
      <c r="DP270" s="319">
        <f t="shared" si="268"/>
        <v>11295</v>
      </c>
      <c r="DQ270" s="319">
        <f t="shared" si="268"/>
        <v>11288</v>
      </c>
      <c r="DR270" s="319">
        <f t="shared" si="268"/>
        <v>11233</v>
      </c>
      <c r="DS270" s="319">
        <f t="shared" si="268"/>
        <v>11591</v>
      </c>
      <c r="DT270" s="319">
        <f t="shared" si="268"/>
        <v>12322</v>
      </c>
      <c r="DU270" s="319">
        <f t="shared" si="268"/>
        <v>11034</v>
      </c>
      <c r="DV270" s="319">
        <f t="shared" si="268"/>
        <v>12537</v>
      </c>
      <c r="DW270" s="319">
        <f t="shared" si="268"/>
        <v>11680</v>
      </c>
      <c r="DX270" s="319">
        <f t="shared" si="268"/>
        <v>11839</v>
      </c>
      <c r="DY270" s="319">
        <f t="shared" si="268"/>
        <v>11787</v>
      </c>
      <c r="DZ270" s="319">
        <f t="shared" ref="DZ270:EA270" si="269">+DZ245+DZ258</f>
        <v>10790</v>
      </c>
      <c r="EA270" s="319">
        <f t="shared" si="269"/>
        <v>0</v>
      </c>
    </row>
    <row r="271" spans="2:131" ht="20.100000000000001" customHeight="1" x14ac:dyDescent="0.25">
      <c r="B271" s="317" t="s">
        <v>139</v>
      </c>
      <c r="C271" s="318"/>
      <c r="D271" s="319">
        <f t="shared" ref="D271:AI271" si="270">+D270-D114-D166</f>
        <v>28</v>
      </c>
      <c r="E271" s="319">
        <f t="shared" si="270"/>
        <v>18</v>
      </c>
      <c r="F271" s="319">
        <f t="shared" si="270"/>
        <v>22</v>
      </c>
      <c r="G271" s="319">
        <f t="shared" si="270"/>
        <v>14</v>
      </c>
      <c r="H271" s="319">
        <f t="shared" si="270"/>
        <v>27</v>
      </c>
      <c r="I271" s="319">
        <f t="shared" si="270"/>
        <v>13</v>
      </c>
      <c r="J271" s="319">
        <f t="shared" si="270"/>
        <v>9</v>
      </c>
      <c r="K271" s="319">
        <f t="shared" si="270"/>
        <v>7</v>
      </c>
      <c r="L271" s="319">
        <f t="shared" si="270"/>
        <v>6</v>
      </c>
      <c r="M271" s="319">
        <f t="shared" si="270"/>
        <v>1</v>
      </c>
      <c r="N271" s="319">
        <f t="shared" si="270"/>
        <v>8</v>
      </c>
      <c r="O271" s="319">
        <f t="shared" si="270"/>
        <v>16</v>
      </c>
      <c r="P271" s="319">
        <f t="shared" si="270"/>
        <v>3</v>
      </c>
      <c r="Q271" s="319">
        <f t="shared" si="270"/>
        <v>6</v>
      </c>
      <c r="R271" s="319">
        <f t="shared" si="270"/>
        <v>20</v>
      </c>
      <c r="S271" s="319">
        <f t="shared" si="270"/>
        <v>30</v>
      </c>
      <c r="T271" s="319">
        <f t="shared" si="270"/>
        <v>19</v>
      </c>
      <c r="U271" s="319">
        <f t="shared" si="270"/>
        <v>4</v>
      </c>
      <c r="V271" s="319">
        <f t="shared" si="270"/>
        <v>5</v>
      </c>
      <c r="W271" s="319">
        <f t="shared" si="270"/>
        <v>0</v>
      </c>
      <c r="X271" s="319">
        <f t="shared" si="270"/>
        <v>3</v>
      </c>
      <c r="Y271" s="319">
        <f t="shared" si="270"/>
        <v>3</v>
      </c>
      <c r="Z271" s="319">
        <f t="shared" si="270"/>
        <v>6</v>
      </c>
      <c r="AA271" s="319">
        <f t="shared" si="270"/>
        <v>6</v>
      </c>
      <c r="AB271" s="319">
        <f t="shared" si="270"/>
        <v>5</v>
      </c>
      <c r="AC271" s="319">
        <f t="shared" si="270"/>
        <v>10</v>
      </c>
      <c r="AD271" s="319">
        <f t="shared" si="270"/>
        <v>3</v>
      </c>
      <c r="AE271" s="319">
        <f t="shared" si="270"/>
        <v>5</v>
      </c>
      <c r="AF271" s="319">
        <f t="shared" si="270"/>
        <v>11</v>
      </c>
      <c r="AG271" s="319">
        <f t="shared" si="270"/>
        <v>1</v>
      </c>
      <c r="AH271" s="319">
        <f t="shared" si="270"/>
        <v>5</v>
      </c>
      <c r="AI271" s="319">
        <f t="shared" si="270"/>
        <v>1</v>
      </c>
      <c r="AJ271" s="319">
        <f t="shared" ref="AJ271:BO271" si="271">+AJ270-AJ114-AJ166</f>
        <v>0</v>
      </c>
      <c r="AK271" s="319">
        <f t="shared" si="271"/>
        <v>0</v>
      </c>
      <c r="AL271" s="319">
        <f t="shared" si="271"/>
        <v>1</v>
      </c>
      <c r="AM271" s="319">
        <f t="shared" si="271"/>
        <v>1</v>
      </c>
      <c r="AN271" s="319">
        <f t="shared" si="271"/>
        <v>0</v>
      </c>
      <c r="AO271" s="319">
        <f t="shared" si="271"/>
        <v>0</v>
      </c>
      <c r="AP271" s="319">
        <f t="shared" si="271"/>
        <v>0</v>
      </c>
      <c r="AQ271" s="319">
        <f t="shared" si="271"/>
        <v>0</v>
      </c>
      <c r="AR271" s="319">
        <f t="shared" si="271"/>
        <v>0</v>
      </c>
      <c r="AS271" s="319">
        <f t="shared" si="271"/>
        <v>1</v>
      </c>
      <c r="AT271" s="319">
        <f t="shared" si="271"/>
        <v>1</v>
      </c>
      <c r="AU271" s="319">
        <f t="shared" si="271"/>
        <v>0</v>
      </c>
      <c r="AV271" s="319">
        <f t="shared" si="271"/>
        <v>1</v>
      </c>
      <c r="AW271" s="319">
        <f t="shared" si="271"/>
        <v>1</v>
      </c>
      <c r="AX271" s="319">
        <f t="shared" si="271"/>
        <v>1</v>
      </c>
      <c r="AY271" s="319">
        <f t="shared" si="271"/>
        <v>0</v>
      </c>
      <c r="AZ271" s="319">
        <f t="shared" si="271"/>
        <v>0</v>
      </c>
      <c r="BA271" s="319">
        <f t="shared" si="271"/>
        <v>0</v>
      </c>
      <c r="BB271" s="319">
        <f t="shared" si="271"/>
        <v>0</v>
      </c>
      <c r="BC271" s="319">
        <f t="shared" si="271"/>
        <v>3</v>
      </c>
      <c r="BD271" s="319">
        <f t="shared" si="271"/>
        <v>0</v>
      </c>
      <c r="BE271" s="319">
        <f t="shared" si="271"/>
        <v>0</v>
      </c>
      <c r="BF271" s="319">
        <f t="shared" si="271"/>
        <v>2</v>
      </c>
      <c r="BG271" s="319">
        <f t="shared" si="271"/>
        <v>0</v>
      </c>
      <c r="BH271" s="319">
        <f t="shared" si="271"/>
        <v>0</v>
      </c>
      <c r="BI271" s="319">
        <f t="shared" si="271"/>
        <v>0</v>
      </c>
      <c r="BJ271" s="319">
        <f t="shared" si="271"/>
        <v>0</v>
      </c>
      <c r="BK271" s="319">
        <f t="shared" si="271"/>
        <v>2</v>
      </c>
      <c r="BL271" s="319">
        <f t="shared" si="271"/>
        <v>7</v>
      </c>
      <c r="BM271" s="319">
        <f t="shared" si="271"/>
        <v>0</v>
      </c>
      <c r="BN271" s="319">
        <f t="shared" si="271"/>
        <v>0</v>
      </c>
      <c r="BO271" s="319">
        <f t="shared" si="271"/>
        <v>0</v>
      </c>
      <c r="BP271" s="319">
        <f t="shared" ref="BP271:BY271" si="272">+BP270-BP114-BP166</f>
        <v>0</v>
      </c>
      <c r="BQ271" s="319">
        <f t="shared" si="272"/>
        <v>1</v>
      </c>
      <c r="BR271" s="319">
        <f t="shared" si="272"/>
        <v>0</v>
      </c>
      <c r="BS271" s="319">
        <f t="shared" si="272"/>
        <v>0</v>
      </c>
      <c r="BT271" s="319">
        <f t="shared" si="272"/>
        <v>0</v>
      </c>
      <c r="BU271" s="319">
        <f t="shared" si="272"/>
        <v>0</v>
      </c>
      <c r="BV271" s="319">
        <f t="shared" si="272"/>
        <v>0</v>
      </c>
      <c r="BW271" s="319">
        <f t="shared" si="272"/>
        <v>0</v>
      </c>
      <c r="BX271" s="319">
        <f t="shared" si="272"/>
        <v>0</v>
      </c>
      <c r="BY271" s="319">
        <f t="shared" si="272"/>
        <v>1</v>
      </c>
      <c r="BZ271" s="319">
        <f t="shared" ref="BZ271:DE271" si="273">+BZ270-BZ114-BZ166-BZ211-BZ213</f>
        <v>0</v>
      </c>
      <c r="CA271" s="319">
        <f t="shared" si="273"/>
        <v>0</v>
      </c>
      <c r="CB271" s="319">
        <f t="shared" si="273"/>
        <v>0</v>
      </c>
      <c r="CC271" s="319">
        <f t="shared" si="273"/>
        <v>0</v>
      </c>
      <c r="CD271" s="319">
        <f t="shared" si="273"/>
        <v>0</v>
      </c>
      <c r="CE271" s="319">
        <f t="shared" si="273"/>
        <v>0</v>
      </c>
      <c r="CF271" s="319">
        <f t="shared" si="273"/>
        <v>0</v>
      </c>
      <c r="CG271" s="319">
        <f t="shared" si="273"/>
        <v>0</v>
      </c>
      <c r="CH271" s="319">
        <f t="shared" si="273"/>
        <v>0</v>
      </c>
      <c r="CI271" s="319">
        <f t="shared" si="273"/>
        <v>0</v>
      </c>
      <c r="CJ271" s="319">
        <f t="shared" si="273"/>
        <v>0</v>
      </c>
      <c r="CK271" s="319">
        <f t="shared" si="273"/>
        <v>0</v>
      </c>
      <c r="CL271" s="319">
        <f t="shared" si="273"/>
        <v>0</v>
      </c>
      <c r="CM271" s="319">
        <f t="shared" si="273"/>
        <v>0</v>
      </c>
      <c r="CN271" s="319">
        <f t="shared" si="273"/>
        <v>0</v>
      </c>
      <c r="CO271" s="319">
        <f t="shared" si="273"/>
        <v>0</v>
      </c>
      <c r="CP271" s="319">
        <f t="shared" si="273"/>
        <v>0</v>
      </c>
      <c r="CQ271" s="319">
        <f t="shared" si="273"/>
        <v>0</v>
      </c>
      <c r="CR271" s="319">
        <f t="shared" si="273"/>
        <v>0</v>
      </c>
      <c r="CS271" s="319">
        <f t="shared" si="273"/>
        <v>0</v>
      </c>
      <c r="CT271" s="319">
        <f t="shared" si="273"/>
        <v>0</v>
      </c>
      <c r="CU271" s="319">
        <f t="shared" si="273"/>
        <v>0</v>
      </c>
      <c r="CV271" s="319">
        <f t="shared" si="273"/>
        <v>0</v>
      </c>
      <c r="CW271" s="319">
        <f t="shared" si="273"/>
        <v>0</v>
      </c>
      <c r="CX271" s="319">
        <f t="shared" si="273"/>
        <v>0</v>
      </c>
      <c r="CY271" s="319">
        <f t="shared" si="273"/>
        <v>0</v>
      </c>
      <c r="CZ271" s="319">
        <f t="shared" si="273"/>
        <v>0</v>
      </c>
      <c r="DA271" s="319">
        <f t="shared" si="273"/>
        <v>0</v>
      </c>
      <c r="DB271" s="319">
        <f t="shared" si="273"/>
        <v>0</v>
      </c>
      <c r="DC271" s="319">
        <f t="shared" si="273"/>
        <v>0</v>
      </c>
      <c r="DD271" s="319">
        <f t="shared" si="273"/>
        <v>0</v>
      </c>
      <c r="DE271" s="319">
        <f t="shared" si="273"/>
        <v>0</v>
      </c>
      <c r="DF271" s="319">
        <f t="shared" ref="DF271:DY271" si="274">+DF270-DF114-DF166-DF211-DF213</f>
        <v>0</v>
      </c>
      <c r="DG271" s="319">
        <f t="shared" si="274"/>
        <v>0</v>
      </c>
      <c r="DH271" s="319">
        <f t="shared" si="274"/>
        <v>0</v>
      </c>
      <c r="DI271" s="319">
        <f t="shared" si="274"/>
        <v>0</v>
      </c>
      <c r="DJ271" s="319">
        <f t="shared" si="274"/>
        <v>0</v>
      </c>
      <c r="DK271" s="319">
        <f t="shared" si="274"/>
        <v>0</v>
      </c>
      <c r="DL271" s="319">
        <f t="shared" si="274"/>
        <v>0</v>
      </c>
      <c r="DM271" s="319">
        <f t="shared" si="274"/>
        <v>0</v>
      </c>
      <c r="DN271" s="319">
        <f t="shared" si="274"/>
        <v>0</v>
      </c>
      <c r="DO271" s="319">
        <f t="shared" si="274"/>
        <v>0</v>
      </c>
      <c r="DP271" s="319">
        <f t="shared" si="274"/>
        <v>0</v>
      </c>
      <c r="DQ271" s="319">
        <f t="shared" si="274"/>
        <v>0</v>
      </c>
      <c r="DR271" s="319">
        <f t="shared" si="274"/>
        <v>0</v>
      </c>
      <c r="DS271" s="319">
        <f t="shared" si="274"/>
        <v>0</v>
      </c>
      <c r="DT271" s="319">
        <f t="shared" si="274"/>
        <v>0</v>
      </c>
      <c r="DU271" s="319">
        <f t="shared" si="274"/>
        <v>0</v>
      </c>
      <c r="DV271" s="319">
        <f t="shared" si="274"/>
        <v>0</v>
      </c>
      <c r="DW271" s="319">
        <f t="shared" si="274"/>
        <v>0</v>
      </c>
      <c r="DX271" s="319">
        <f t="shared" si="274"/>
        <v>0</v>
      </c>
      <c r="DY271" s="319">
        <f t="shared" si="274"/>
        <v>0</v>
      </c>
      <c r="DZ271" s="319">
        <f t="shared" ref="DZ271:EA271" si="275">+DZ270-DZ114-DZ166-DZ211-DZ213</f>
        <v>0</v>
      </c>
      <c r="EA271" s="319">
        <f t="shared" si="275"/>
        <v>0</v>
      </c>
    </row>
    <row r="272" spans="2:131" ht="20.100000000000001" customHeight="1" x14ac:dyDescent="0.25">
      <c r="B272" s="416"/>
      <c r="C272" s="417"/>
      <c r="D272" s="415"/>
      <c r="E272" s="415"/>
      <c r="F272" s="415"/>
      <c r="G272" s="415"/>
      <c r="H272" s="415"/>
      <c r="I272" s="415"/>
      <c r="J272" s="415"/>
      <c r="K272" s="415"/>
      <c r="L272" s="415"/>
      <c r="M272" s="415"/>
      <c r="N272" s="415"/>
      <c r="O272" s="415"/>
      <c r="P272" s="415"/>
      <c r="Q272" s="415"/>
      <c r="R272" s="415"/>
      <c r="S272" s="415"/>
      <c r="T272" s="415"/>
      <c r="U272" s="415"/>
      <c r="V272" s="415"/>
      <c r="W272" s="415"/>
      <c r="X272" s="415"/>
      <c r="Y272" s="415"/>
      <c r="Z272" s="415"/>
      <c r="AA272" s="415"/>
      <c r="AB272" s="415"/>
      <c r="AC272" s="415"/>
      <c r="AD272" s="415"/>
      <c r="AE272" s="415"/>
      <c r="AF272" s="415"/>
      <c r="AG272" s="415"/>
      <c r="AH272" s="415"/>
      <c r="AI272" s="415"/>
      <c r="AJ272" s="415"/>
      <c r="AK272" s="415"/>
      <c r="AL272" s="415"/>
      <c r="AM272" s="415"/>
      <c r="AN272" s="415"/>
      <c r="AO272" s="415"/>
      <c r="AP272" s="415"/>
      <c r="AQ272" s="415"/>
      <c r="AR272" s="415"/>
      <c r="AS272" s="415"/>
      <c r="AT272" s="415"/>
      <c r="AU272" s="415"/>
      <c r="AV272" s="415"/>
      <c r="AW272" s="415"/>
      <c r="AX272" s="415"/>
      <c r="AY272" s="415"/>
      <c r="AZ272" s="415"/>
      <c r="BA272" s="415"/>
      <c r="BB272" s="415"/>
      <c r="BC272" s="415"/>
      <c r="BD272" s="415"/>
      <c r="BE272" s="415"/>
      <c r="BF272" s="415"/>
      <c r="BG272" s="415"/>
      <c r="BH272" s="415"/>
      <c r="BI272" s="415"/>
      <c r="BJ272" s="415"/>
      <c r="BK272" s="415"/>
      <c r="BL272" s="415"/>
      <c r="BM272" s="415"/>
      <c r="BN272" s="415"/>
      <c r="BO272" s="415"/>
      <c r="BP272" s="415"/>
      <c r="BQ272" s="415"/>
      <c r="BR272" s="415"/>
      <c r="BS272" s="415"/>
      <c r="BT272" s="415"/>
      <c r="BU272" s="415"/>
      <c r="BV272" s="415"/>
      <c r="BW272" s="415"/>
      <c r="BX272" s="415"/>
      <c r="BY272" s="415"/>
      <c r="BZ272" s="415"/>
      <c r="CA272" s="415"/>
      <c r="CB272" s="415"/>
      <c r="CC272" s="415"/>
      <c r="CD272" s="415"/>
      <c r="CE272" s="415"/>
      <c r="CF272" s="415"/>
      <c r="CG272" s="415"/>
      <c r="CH272" s="415"/>
      <c r="CI272" s="415"/>
      <c r="CJ272" s="415"/>
      <c r="CK272" s="415"/>
      <c r="CL272" s="415"/>
      <c r="CM272" s="415"/>
      <c r="CN272" s="415"/>
      <c r="CO272" s="415"/>
      <c r="CP272" s="415"/>
      <c r="CQ272" s="415"/>
      <c r="CR272" s="415"/>
      <c r="CS272" s="415"/>
      <c r="CT272" s="415"/>
      <c r="CU272" s="415"/>
      <c r="CV272" s="415"/>
      <c r="CW272" s="415"/>
      <c r="CX272" s="415"/>
      <c r="CY272" s="415"/>
      <c r="CZ272" s="415"/>
      <c r="DA272" s="415"/>
      <c r="DB272" s="415"/>
      <c r="DC272" s="415"/>
      <c r="DD272" s="415"/>
      <c r="DE272" s="415"/>
      <c r="DF272" s="415"/>
      <c r="DG272" s="415"/>
      <c r="DH272" s="415"/>
      <c r="DI272" s="415"/>
      <c r="DJ272" s="415"/>
      <c r="DK272" s="415"/>
      <c r="DL272" s="415"/>
      <c r="DM272" s="415"/>
      <c r="DN272" s="415"/>
      <c r="DO272" s="415"/>
      <c r="DP272" s="415"/>
      <c r="DQ272" s="415"/>
      <c r="DR272" s="415"/>
      <c r="DS272" s="415"/>
      <c r="DT272" s="415"/>
      <c r="DU272" s="415"/>
      <c r="DV272" s="415"/>
      <c r="DW272" s="415"/>
      <c r="DX272" s="415"/>
      <c r="DY272" s="415"/>
      <c r="DZ272" s="415"/>
      <c r="EA272" s="415"/>
    </row>
    <row r="273" spans="2:131" ht="20.100000000000001" customHeight="1" x14ac:dyDescent="0.25">
      <c r="B273" s="416" t="s">
        <v>235</v>
      </c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2:131" ht="20.100000000000001" customHeight="1" x14ac:dyDescent="0.25">
      <c r="B274" s="179" t="s">
        <v>93</v>
      </c>
      <c r="D274" s="410">
        <f t="shared" ref="D274:AI274" si="276">+D218+D231</f>
        <v>0</v>
      </c>
      <c r="E274" s="410">
        <f t="shared" si="276"/>
        <v>0</v>
      </c>
      <c r="F274" s="410">
        <f t="shared" si="276"/>
        <v>0</v>
      </c>
      <c r="G274" s="410">
        <f t="shared" si="276"/>
        <v>0</v>
      </c>
      <c r="H274" s="410">
        <f t="shared" si="276"/>
        <v>1.9999999999999999E-6</v>
      </c>
      <c r="I274" s="410">
        <f t="shared" si="276"/>
        <v>0</v>
      </c>
      <c r="J274" s="410">
        <f t="shared" si="276"/>
        <v>0</v>
      </c>
      <c r="K274" s="410">
        <f t="shared" si="276"/>
        <v>0</v>
      </c>
      <c r="L274" s="410">
        <f t="shared" si="276"/>
        <v>0</v>
      </c>
      <c r="M274" s="410">
        <f t="shared" si="276"/>
        <v>0</v>
      </c>
      <c r="N274" s="410">
        <f t="shared" si="276"/>
        <v>0</v>
      </c>
      <c r="O274" s="410">
        <f t="shared" si="276"/>
        <v>0</v>
      </c>
      <c r="P274" s="410">
        <f t="shared" si="276"/>
        <v>0</v>
      </c>
      <c r="Q274" s="410">
        <f t="shared" si="276"/>
        <v>0</v>
      </c>
      <c r="R274" s="410">
        <f t="shared" si="276"/>
        <v>0</v>
      </c>
      <c r="S274" s="410">
        <f t="shared" si="276"/>
        <v>0</v>
      </c>
      <c r="T274" s="410">
        <f t="shared" si="276"/>
        <v>1.9999999999999999E-6</v>
      </c>
      <c r="U274" s="410">
        <f t="shared" si="276"/>
        <v>0</v>
      </c>
      <c r="V274" s="410">
        <f t="shared" si="276"/>
        <v>0</v>
      </c>
      <c r="W274" s="410">
        <f t="shared" si="276"/>
        <v>0</v>
      </c>
      <c r="X274" s="410">
        <f t="shared" si="276"/>
        <v>0</v>
      </c>
      <c r="Y274" s="410">
        <f t="shared" si="276"/>
        <v>0</v>
      </c>
      <c r="Z274" s="410">
        <f t="shared" si="276"/>
        <v>0</v>
      </c>
      <c r="AA274" s="410">
        <f t="shared" si="276"/>
        <v>0</v>
      </c>
      <c r="AB274" s="410">
        <f t="shared" si="276"/>
        <v>0</v>
      </c>
      <c r="AC274" s="410">
        <f t="shared" si="276"/>
        <v>0</v>
      </c>
      <c r="AD274" s="410">
        <f t="shared" si="276"/>
        <v>0</v>
      </c>
      <c r="AE274" s="410">
        <f t="shared" si="276"/>
        <v>20.81120044</v>
      </c>
      <c r="AF274" s="410">
        <f t="shared" si="276"/>
        <v>30.916219179999999</v>
      </c>
      <c r="AG274" s="410">
        <f t="shared" si="276"/>
        <v>0</v>
      </c>
      <c r="AH274" s="410">
        <f t="shared" si="276"/>
        <v>0</v>
      </c>
      <c r="AI274" s="410">
        <f t="shared" si="276"/>
        <v>0</v>
      </c>
      <c r="AJ274" s="410">
        <f t="shared" ref="AJ274:BO274" si="277">+AJ218+AJ231</f>
        <v>0</v>
      </c>
      <c r="AK274" s="410">
        <f t="shared" si="277"/>
        <v>0</v>
      </c>
      <c r="AL274" s="410">
        <f t="shared" si="277"/>
        <v>0</v>
      </c>
      <c r="AM274" s="410">
        <f t="shared" si="277"/>
        <v>0</v>
      </c>
      <c r="AN274" s="410">
        <f t="shared" si="277"/>
        <v>0</v>
      </c>
      <c r="AO274" s="410">
        <f t="shared" si="277"/>
        <v>0</v>
      </c>
      <c r="AP274" s="410">
        <f t="shared" si="277"/>
        <v>0</v>
      </c>
      <c r="AQ274" s="410">
        <f t="shared" si="277"/>
        <v>0</v>
      </c>
      <c r="AR274" s="410">
        <f t="shared" si="277"/>
        <v>0</v>
      </c>
      <c r="AS274" s="410">
        <f t="shared" si="277"/>
        <v>0</v>
      </c>
      <c r="AT274" s="410">
        <f t="shared" si="277"/>
        <v>0</v>
      </c>
      <c r="AU274" s="410">
        <f t="shared" si="277"/>
        <v>12.558</v>
      </c>
      <c r="AV274" s="410">
        <f t="shared" si="277"/>
        <v>9.7672399999999993</v>
      </c>
      <c r="AW274" s="410">
        <f t="shared" si="277"/>
        <v>6.5339999999999998</v>
      </c>
      <c r="AX274" s="410">
        <f t="shared" si="277"/>
        <v>4.71</v>
      </c>
      <c r="AY274" s="410">
        <f t="shared" si="277"/>
        <v>14.170030000000001</v>
      </c>
      <c r="AZ274" s="410">
        <f t="shared" si="277"/>
        <v>16.757999999999999</v>
      </c>
      <c r="BA274" s="410">
        <f t="shared" si="277"/>
        <v>7.9180000000000001</v>
      </c>
      <c r="BB274" s="410">
        <f t="shared" si="277"/>
        <v>6.5055500000000004</v>
      </c>
      <c r="BC274" s="410">
        <f t="shared" si="277"/>
        <v>6.266</v>
      </c>
      <c r="BD274" s="410">
        <f t="shared" si="277"/>
        <v>5.3570500000000001</v>
      </c>
      <c r="BE274" s="410">
        <f t="shared" si="277"/>
        <v>7.516</v>
      </c>
      <c r="BF274" s="410">
        <f t="shared" si="277"/>
        <v>10.430999999999999</v>
      </c>
      <c r="BG274" s="410">
        <f t="shared" si="277"/>
        <v>6.6929999999999996</v>
      </c>
      <c r="BH274" s="410">
        <f t="shared" si="277"/>
        <v>7.2569299999999997</v>
      </c>
      <c r="BI274" s="410">
        <f t="shared" si="277"/>
        <v>4.6710000000000003</v>
      </c>
      <c r="BJ274" s="410">
        <f t="shared" si="277"/>
        <v>2.7440000000000002</v>
      </c>
      <c r="BK274" s="410">
        <f t="shared" si="277"/>
        <v>2.2109999999999999</v>
      </c>
      <c r="BL274" s="410">
        <f t="shared" si="277"/>
        <v>84.327529999999996</v>
      </c>
      <c r="BM274" s="410">
        <f t="shared" si="277"/>
        <v>3.1219999999999999</v>
      </c>
      <c r="BN274" s="410">
        <f t="shared" si="277"/>
        <v>2.5954999999999999</v>
      </c>
      <c r="BO274" s="410">
        <f t="shared" si="277"/>
        <v>1.7664500000000001</v>
      </c>
      <c r="BP274" s="410">
        <f t="shared" ref="BP274:CU274" si="278">+BP218+BP231</f>
        <v>1.19</v>
      </c>
      <c r="BQ274" s="410">
        <f t="shared" si="278"/>
        <v>0.59928000000000003</v>
      </c>
      <c r="BR274" s="410">
        <f t="shared" si="278"/>
        <v>0.375</v>
      </c>
      <c r="BS274" s="410">
        <f t="shared" si="278"/>
        <v>0.83199999999999996</v>
      </c>
      <c r="BT274" s="410">
        <f t="shared" si="278"/>
        <v>0.78200000000000003</v>
      </c>
      <c r="BU274" s="410">
        <f t="shared" si="278"/>
        <v>0.78300000000000003</v>
      </c>
      <c r="BV274" s="410">
        <f t="shared" si="278"/>
        <v>0.78400000000000003</v>
      </c>
      <c r="BW274" s="410">
        <f t="shared" si="278"/>
        <v>0.217</v>
      </c>
      <c r="BX274" s="410">
        <f t="shared" si="278"/>
        <v>2.8071681583999997</v>
      </c>
      <c r="BY274" s="410">
        <f t="shared" si="278"/>
        <v>15.853398158400003</v>
      </c>
      <c r="BZ274" s="410">
        <f t="shared" si="278"/>
        <v>1.1879082852</v>
      </c>
      <c r="CA274" s="410">
        <f t="shared" si="278"/>
        <v>1.2166076293999999</v>
      </c>
      <c r="CB274" s="410">
        <f t="shared" si="278"/>
        <v>18.181407200999999</v>
      </c>
      <c r="CC274" s="410">
        <f t="shared" si="278"/>
        <v>11.9633462224</v>
      </c>
      <c r="CD274" s="410">
        <f t="shared" si="278"/>
        <v>176.55444711519999</v>
      </c>
      <c r="CE274" s="410">
        <f t="shared" si="278"/>
        <v>41.379251540200002</v>
      </c>
      <c r="CF274" s="410">
        <f t="shared" si="278"/>
        <v>59.612889138600003</v>
      </c>
      <c r="CG274" s="410">
        <f t="shared" si="278"/>
        <v>141.30161945339998</v>
      </c>
      <c r="CH274" s="410">
        <f t="shared" si="278"/>
        <v>91.462457577000009</v>
      </c>
      <c r="CI274" s="410">
        <f t="shared" si="278"/>
        <v>29.992892925000003</v>
      </c>
      <c r="CJ274" s="410">
        <f t="shared" si="278"/>
        <v>14.005588703799999</v>
      </c>
      <c r="CK274" s="410">
        <f t="shared" si="278"/>
        <v>53.59589019860001</v>
      </c>
      <c r="CL274" s="410">
        <f t="shared" si="278"/>
        <v>640.4543059898001</v>
      </c>
      <c r="CM274" s="410">
        <f t="shared" si="278"/>
        <v>7.6998321783999994</v>
      </c>
      <c r="CN274" s="410">
        <f t="shared" si="278"/>
        <v>13.637029353800001</v>
      </c>
      <c r="CO274" s="410">
        <f t="shared" si="278"/>
        <v>27.512593888400001</v>
      </c>
      <c r="CP274" s="410">
        <f t="shared" si="278"/>
        <v>104.27660910359998</v>
      </c>
      <c r="CQ274" s="410">
        <f t="shared" si="278"/>
        <v>9.0979531597999994</v>
      </c>
      <c r="CR274" s="410">
        <f t="shared" si="278"/>
        <v>178.90961905820001</v>
      </c>
      <c r="CS274" s="410">
        <f t="shared" si="278"/>
        <v>29.433642147799993</v>
      </c>
      <c r="CT274" s="410">
        <f t="shared" si="278"/>
        <v>260.75708602599997</v>
      </c>
      <c r="CU274" s="410">
        <f t="shared" si="278"/>
        <v>58.839705377999998</v>
      </c>
      <c r="CV274" s="410">
        <f t="shared" ref="CV274:DY274" si="279">+CV218+CV231</f>
        <v>13.0091401638</v>
      </c>
      <c r="CW274" s="410">
        <f t="shared" si="279"/>
        <v>33.8577283276</v>
      </c>
      <c r="CX274" s="410">
        <f t="shared" si="279"/>
        <v>342.23231038259996</v>
      </c>
      <c r="CY274" s="410">
        <f t="shared" si="279"/>
        <v>1079.2632491679999</v>
      </c>
      <c r="CZ274" s="410">
        <f t="shared" si="279"/>
        <v>3.2091559264000002</v>
      </c>
      <c r="DA274" s="410">
        <f t="shared" si="279"/>
        <v>35.831137426200002</v>
      </c>
      <c r="DB274" s="410">
        <f t="shared" si="279"/>
        <v>35.849027671800002</v>
      </c>
      <c r="DC274" s="410">
        <f t="shared" si="279"/>
        <v>32.933402233600006</v>
      </c>
      <c r="DD274" s="410">
        <f t="shared" si="279"/>
        <v>263.66725800279994</v>
      </c>
      <c r="DE274" s="410">
        <f t="shared" si="279"/>
        <v>11.8572271522</v>
      </c>
      <c r="DF274" s="410">
        <f t="shared" si="279"/>
        <v>26.047165110599995</v>
      </c>
      <c r="DG274" s="410">
        <f t="shared" si="279"/>
        <v>140.91874427560001</v>
      </c>
      <c r="DH274" s="410">
        <f t="shared" si="279"/>
        <v>13.377444293599996</v>
      </c>
      <c r="DI274" s="410">
        <f t="shared" si="279"/>
        <v>40.189987687200009</v>
      </c>
      <c r="DJ274" s="410">
        <f t="shared" si="279"/>
        <v>21.011755544</v>
      </c>
      <c r="DK274" s="410">
        <f t="shared" si="279"/>
        <v>65.684318775200012</v>
      </c>
      <c r="DL274" s="410">
        <f t="shared" si="279"/>
        <v>690.57662409919999</v>
      </c>
      <c r="DM274" s="410">
        <f t="shared" si="279"/>
        <v>19.872069043000007</v>
      </c>
      <c r="DN274" s="410">
        <f t="shared" si="279"/>
        <v>61.109841417200002</v>
      </c>
      <c r="DO274" s="410">
        <f t="shared" si="279"/>
        <v>13.270613348199998</v>
      </c>
      <c r="DP274" s="410">
        <f t="shared" si="279"/>
        <v>299.48101210119995</v>
      </c>
      <c r="DQ274" s="410">
        <f t="shared" si="279"/>
        <v>21.742286006200004</v>
      </c>
      <c r="DR274" s="410">
        <f t="shared" si="279"/>
        <v>619.10837676719996</v>
      </c>
      <c r="DS274" s="410">
        <f t="shared" si="279"/>
        <v>508.81646196220004</v>
      </c>
      <c r="DT274" s="410">
        <f t="shared" si="279"/>
        <v>207.49461747000004</v>
      </c>
      <c r="DU274" s="410">
        <f t="shared" si="279"/>
        <v>227.58569275940002</v>
      </c>
      <c r="DV274" s="410">
        <f t="shared" si="279"/>
        <v>118.1269327472</v>
      </c>
      <c r="DW274" s="410">
        <f t="shared" si="279"/>
        <v>115.9700117024</v>
      </c>
      <c r="DX274" s="410">
        <f t="shared" si="279"/>
        <v>72.5394105126</v>
      </c>
      <c r="DY274" s="410">
        <f t="shared" si="279"/>
        <v>312.009219874</v>
      </c>
      <c r="DZ274" s="410">
        <f t="shared" ref="DZ274:EA274" si="280">+DZ218+DZ231</f>
        <v>346.13208944100001</v>
      </c>
      <c r="EA274" s="410">
        <f t="shared" si="280"/>
        <v>0</v>
      </c>
    </row>
    <row r="275" spans="2:131" ht="20.100000000000001" customHeight="1" x14ac:dyDescent="0.25">
      <c r="B275" s="179" t="s">
        <v>94</v>
      </c>
      <c r="D275" s="410">
        <f t="shared" ref="D275:AI275" si="281">+D219+D232</f>
        <v>22.911690780000001</v>
      </c>
      <c r="E275" s="410">
        <f t="shared" si="281"/>
        <v>201.59311488259999</v>
      </c>
      <c r="F275" s="410">
        <f t="shared" si="281"/>
        <v>0</v>
      </c>
      <c r="G275" s="410">
        <f t="shared" si="281"/>
        <v>19.686123969100002</v>
      </c>
      <c r="H275" s="410">
        <f t="shared" si="281"/>
        <v>3.3341000600000004</v>
      </c>
      <c r="I275" s="410">
        <f t="shared" si="281"/>
        <v>0</v>
      </c>
      <c r="J275" s="410">
        <f t="shared" si="281"/>
        <v>0</v>
      </c>
      <c r="K275" s="410">
        <f t="shared" si="281"/>
        <v>0</v>
      </c>
      <c r="L275" s="410">
        <f t="shared" si="281"/>
        <v>0</v>
      </c>
      <c r="M275" s="410">
        <f t="shared" si="281"/>
        <v>0</v>
      </c>
      <c r="N275" s="410">
        <f t="shared" si="281"/>
        <v>0</v>
      </c>
      <c r="O275" s="410">
        <f t="shared" si="281"/>
        <v>0</v>
      </c>
      <c r="P275" s="410">
        <f t="shared" si="281"/>
        <v>9.9999999999999995E-7</v>
      </c>
      <c r="Q275" s="410">
        <f t="shared" si="281"/>
        <v>9.9999999999999995E-7</v>
      </c>
      <c r="R275" s="410">
        <f t="shared" si="281"/>
        <v>9.9999999999999995E-7</v>
      </c>
      <c r="S275" s="410">
        <f t="shared" si="281"/>
        <v>9.9999999999999995E-7</v>
      </c>
      <c r="T275" s="410">
        <f t="shared" si="281"/>
        <v>8.7537568240000017</v>
      </c>
      <c r="U275" s="410">
        <f t="shared" si="281"/>
        <v>181.3231947532</v>
      </c>
      <c r="V275" s="410">
        <f t="shared" si="281"/>
        <v>0</v>
      </c>
      <c r="W275" s="410">
        <f t="shared" si="281"/>
        <v>0</v>
      </c>
      <c r="X275" s="410">
        <f t="shared" si="281"/>
        <v>0</v>
      </c>
      <c r="Y275" s="410">
        <f t="shared" si="281"/>
        <v>0</v>
      </c>
      <c r="Z275" s="410">
        <f t="shared" si="281"/>
        <v>0</v>
      </c>
      <c r="AA275" s="410">
        <f t="shared" si="281"/>
        <v>90.227903896599997</v>
      </c>
      <c r="AB275" s="410">
        <f t="shared" si="281"/>
        <v>34.749399266999994</v>
      </c>
      <c r="AC275" s="410">
        <f t="shared" si="281"/>
        <v>0</v>
      </c>
      <c r="AD275" s="410">
        <f t="shared" si="281"/>
        <v>0</v>
      </c>
      <c r="AE275" s="410">
        <f t="shared" si="281"/>
        <v>20.81120044</v>
      </c>
      <c r="AF275" s="410">
        <f t="shared" si="281"/>
        <v>30.916219179999999</v>
      </c>
      <c r="AG275" s="410">
        <f t="shared" si="281"/>
        <v>0</v>
      </c>
      <c r="AH275" s="410">
        <f t="shared" si="281"/>
        <v>0</v>
      </c>
      <c r="AI275" s="410">
        <f t="shared" si="281"/>
        <v>0</v>
      </c>
      <c r="AJ275" s="410">
        <f t="shared" ref="AJ275:BO275" si="282">+AJ219+AJ232</f>
        <v>0</v>
      </c>
      <c r="AK275" s="410">
        <f t="shared" si="282"/>
        <v>0</v>
      </c>
      <c r="AL275" s="410">
        <f t="shared" si="282"/>
        <v>0</v>
      </c>
      <c r="AM275" s="410">
        <f t="shared" si="282"/>
        <v>0</v>
      </c>
      <c r="AN275" s="410">
        <f t="shared" si="282"/>
        <v>0</v>
      </c>
      <c r="AO275" s="410">
        <f t="shared" si="282"/>
        <v>0</v>
      </c>
      <c r="AP275" s="410">
        <f t="shared" si="282"/>
        <v>0</v>
      </c>
      <c r="AQ275" s="410">
        <f t="shared" si="282"/>
        <v>25.680794846000001</v>
      </c>
      <c r="AR275" s="410">
        <f t="shared" si="282"/>
        <v>0</v>
      </c>
      <c r="AS275" s="410">
        <f t="shared" si="282"/>
        <v>0</v>
      </c>
      <c r="AT275" s="410">
        <f t="shared" si="282"/>
        <v>0</v>
      </c>
      <c r="AU275" s="410">
        <f t="shared" si="282"/>
        <v>0</v>
      </c>
      <c r="AV275" s="410">
        <f t="shared" si="282"/>
        <v>0</v>
      </c>
      <c r="AW275" s="410">
        <f t="shared" si="282"/>
        <v>0</v>
      </c>
      <c r="AX275" s="410">
        <f t="shared" si="282"/>
        <v>0</v>
      </c>
      <c r="AY275" s="410">
        <f t="shared" si="282"/>
        <v>0</v>
      </c>
      <c r="AZ275" s="410">
        <f t="shared" si="282"/>
        <v>0</v>
      </c>
      <c r="BA275" s="410">
        <f t="shared" si="282"/>
        <v>0</v>
      </c>
      <c r="BB275" s="410">
        <f t="shared" si="282"/>
        <v>0</v>
      </c>
      <c r="BC275" s="410">
        <f t="shared" si="282"/>
        <v>62.418769760000004</v>
      </c>
      <c r="BD275" s="410">
        <f t="shared" si="282"/>
        <v>0</v>
      </c>
      <c r="BE275" s="410">
        <f t="shared" si="282"/>
        <v>0</v>
      </c>
      <c r="BF275" s="410">
        <f t="shared" si="282"/>
        <v>0</v>
      </c>
      <c r="BG275" s="410">
        <f t="shared" si="282"/>
        <v>0</v>
      </c>
      <c r="BH275" s="410">
        <f t="shared" si="282"/>
        <v>0</v>
      </c>
      <c r="BI275" s="410">
        <f t="shared" si="282"/>
        <v>0</v>
      </c>
      <c r="BJ275" s="410">
        <f t="shared" si="282"/>
        <v>0</v>
      </c>
      <c r="BK275" s="410">
        <f t="shared" si="282"/>
        <v>0</v>
      </c>
      <c r="BL275" s="410">
        <f t="shared" si="282"/>
        <v>62.418769760000004</v>
      </c>
      <c r="BM275" s="410">
        <f t="shared" si="282"/>
        <v>0</v>
      </c>
      <c r="BN275" s="410">
        <f t="shared" si="282"/>
        <v>0</v>
      </c>
      <c r="BO275" s="410">
        <f t="shared" si="282"/>
        <v>0</v>
      </c>
      <c r="BP275" s="410">
        <f t="shared" ref="BP275:CU275" si="283">+BP219+BP232</f>
        <v>40.519954800000001</v>
      </c>
      <c r="BQ275" s="410">
        <f t="shared" si="283"/>
        <v>52</v>
      </c>
      <c r="BR275" s="410">
        <f t="shared" si="283"/>
        <v>0</v>
      </c>
      <c r="BS275" s="410">
        <f t="shared" si="283"/>
        <v>704.976</v>
      </c>
      <c r="BT275" s="410">
        <f t="shared" si="283"/>
        <v>888.12000000000012</v>
      </c>
      <c r="BU275" s="410">
        <f t="shared" si="283"/>
        <v>164.64</v>
      </c>
      <c r="BV275" s="410">
        <f t="shared" si="283"/>
        <v>0</v>
      </c>
      <c r="BW275" s="410">
        <f t="shared" si="283"/>
        <v>17.952162875200003</v>
      </c>
      <c r="BX275" s="410">
        <f t="shared" si="283"/>
        <v>280.04999999</v>
      </c>
      <c r="BY275" s="410">
        <f t="shared" si="283"/>
        <v>2148.2581176652002</v>
      </c>
      <c r="BZ275" s="410">
        <f t="shared" si="283"/>
        <v>30.004000000000001</v>
      </c>
      <c r="CA275" s="410">
        <f t="shared" si="283"/>
        <v>0</v>
      </c>
      <c r="CB275" s="410">
        <f t="shared" si="283"/>
        <v>0</v>
      </c>
      <c r="CC275" s="410">
        <f t="shared" si="283"/>
        <v>0</v>
      </c>
      <c r="CD275" s="410">
        <f t="shared" si="283"/>
        <v>0</v>
      </c>
      <c r="CE275" s="410">
        <f t="shared" si="283"/>
        <v>18.873070104</v>
      </c>
      <c r="CF275" s="410">
        <f t="shared" si="283"/>
        <v>31.742034576000002</v>
      </c>
      <c r="CG275" s="410">
        <f t="shared" si="283"/>
        <v>38.779908456800001</v>
      </c>
      <c r="CH275" s="410">
        <f t="shared" si="283"/>
        <v>25.582630783600003</v>
      </c>
      <c r="CI275" s="410">
        <f t="shared" si="283"/>
        <v>38.099068113399994</v>
      </c>
      <c r="CJ275" s="410">
        <f t="shared" si="283"/>
        <v>34.4217647352</v>
      </c>
      <c r="CK275" s="410">
        <f t="shared" si="283"/>
        <v>30.886140550999997</v>
      </c>
      <c r="CL275" s="410">
        <f t="shared" si="283"/>
        <v>248.38861731999998</v>
      </c>
      <c r="CM275" s="410">
        <f t="shared" si="283"/>
        <v>352.85828068719991</v>
      </c>
      <c r="CN275" s="410">
        <f t="shared" si="283"/>
        <v>130.48013772459998</v>
      </c>
      <c r="CO275" s="410">
        <f t="shared" si="283"/>
        <v>230.25980129359999</v>
      </c>
      <c r="CP275" s="410">
        <f t="shared" si="283"/>
        <v>242.70716234340003</v>
      </c>
      <c r="CQ275" s="410">
        <f t="shared" si="283"/>
        <v>136.83203639420003</v>
      </c>
      <c r="CR275" s="410">
        <f t="shared" si="283"/>
        <v>7.4515017318000005</v>
      </c>
      <c r="CS275" s="410">
        <f t="shared" si="283"/>
        <v>10.2172790326</v>
      </c>
      <c r="CT275" s="410">
        <f t="shared" si="283"/>
        <v>23.8150999926</v>
      </c>
      <c r="CU275" s="410">
        <f t="shared" si="283"/>
        <v>4.2135756320000004</v>
      </c>
      <c r="CV275" s="410">
        <f t="shared" ref="CV275:DY275" si="284">+CV219+CV232</f>
        <v>141.5785787826</v>
      </c>
      <c r="CW275" s="410">
        <f t="shared" si="284"/>
        <v>368.64890669179999</v>
      </c>
      <c r="CX275" s="410">
        <f t="shared" si="284"/>
        <v>448.1879653062</v>
      </c>
      <c r="CY275" s="410">
        <f t="shared" si="284"/>
        <v>2097.2503256126001</v>
      </c>
      <c r="CZ275" s="410">
        <f t="shared" si="284"/>
        <v>217.17196322000001</v>
      </c>
      <c r="DA275" s="410">
        <f t="shared" si="284"/>
        <v>8.8675915099999987</v>
      </c>
      <c r="DB275" s="410">
        <f t="shared" si="284"/>
        <v>0</v>
      </c>
      <c r="DC275" s="410">
        <f t="shared" si="284"/>
        <v>451.96945495759996</v>
      </c>
      <c r="DD275" s="410">
        <f t="shared" si="284"/>
        <v>3715.7944478499999</v>
      </c>
      <c r="DE275" s="410">
        <f t="shared" si="284"/>
        <v>178.88583332000002</v>
      </c>
      <c r="DF275" s="410">
        <f t="shared" si="284"/>
        <v>170.24744081379998</v>
      </c>
      <c r="DG275" s="410">
        <f t="shared" si="284"/>
        <v>456.60729225480003</v>
      </c>
      <c r="DH275" s="410">
        <f t="shared" si="284"/>
        <v>395.0922707862</v>
      </c>
      <c r="DI275" s="410">
        <f t="shared" si="284"/>
        <v>375.4433283418</v>
      </c>
      <c r="DJ275" s="410">
        <f t="shared" si="284"/>
        <v>191.9256097462</v>
      </c>
      <c r="DK275" s="410">
        <f t="shared" si="284"/>
        <v>203.14963334999999</v>
      </c>
      <c r="DL275" s="410">
        <f t="shared" si="284"/>
        <v>6365.1548661504003</v>
      </c>
      <c r="DM275" s="410">
        <f t="shared" si="284"/>
        <v>696.74554566860002</v>
      </c>
      <c r="DN275" s="410">
        <f t="shared" si="284"/>
        <v>159.73769111000001</v>
      </c>
      <c r="DO275" s="410">
        <f t="shared" si="284"/>
        <v>519.59427777999997</v>
      </c>
      <c r="DP275" s="410">
        <f t="shared" si="284"/>
        <v>1562.1939437349999</v>
      </c>
      <c r="DQ275" s="410">
        <f t="shared" si="284"/>
        <v>1137.8100921380001</v>
      </c>
      <c r="DR275" s="410">
        <f t="shared" si="284"/>
        <v>191.52655275379999</v>
      </c>
      <c r="DS275" s="410">
        <f t="shared" si="284"/>
        <v>116.70070042259999</v>
      </c>
      <c r="DT275" s="410">
        <f t="shared" si="284"/>
        <v>0</v>
      </c>
      <c r="DU275" s="410">
        <f t="shared" si="284"/>
        <v>110.1</v>
      </c>
      <c r="DV275" s="410">
        <f t="shared" si="284"/>
        <v>206.19706394240001</v>
      </c>
      <c r="DW275" s="410">
        <f t="shared" si="284"/>
        <v>301.56482570759999</v>
      </c>
      <c r="DX275" s="410">
        <f t="shared" si="284"/>
        <v>237.25573867000003</v>
      </c>
      <c r="DY275" s="410">
        <f t="shared" si="284"/>
        <v>442.99179620480004</v>
      </c>
      <c r="DZ275" s="410">
        <f t="shared" ref="DZ275:EA275" si="285">+DZ219+DZ232</f>
        <v>456.71612503939997</v>
      </c>
      <c r="EA275" s="410">
        <f t="shared" si="285"/>
        <v>0</v>
      </c>
    </row>
    <row r="276" spans="2:131" ht="20.100000000000001" customHeight="1" x14ac:dyDescent="0.25">
      <c r="B276" s="179" t="s">
        <v>95</v>
      </c>
      <c r="D276" s="410">
        <f t="shared" ref="D276:AI276" si="286">+D220+D233</f>
        <v>963.32874255364891</v>
      </c>
      <c r="E276" s="410">
        <f t="shared" si="286"/>
        <v>557.05373925319577</v>
      </c>
      <c r="F276" s="410">
        <f t="shared" si="286"/>
        <v>547.62366702079032</v>
      </c>
      <c r="G276" s="410">
        <f t="shared" si="286"/>
        <v>358.78486372652401</v>
      </c>
      <c r="H276" s="410">
        <f t="shared" si="286"/>
        <v>609.73646950273303</v>
      </c>
      <c r="I276" s="410">
        <f t="shared" si="286"/>
        <v>275.22629344100437</v>
      </c>
      <c r="J276" s="410">
        <f t="shared" si="286"/>
        <v>76.286521324901003</v>
      </c>
      <c r="K276" s="410">
        <f t="shared" si="286"/>
        <v>119.5930567461737</v>
      </c>
      <c r="L276" s="410">
        <f t="shared" si="286"/>
        <v>98.050228999593301</v>
      </c>
      <c r="M276" s="410">
        <f t="shared" si="286"/>
        <v>24.831890000000001</v>
      </c>
      <c r="N276" s="410">
        <f t="shared" si="286"/>
        <v>57.652761415591996</v>
      </c>
      <c r="O276" s="410">
        <f t="shared" si="286"/>
        <v>329.63460803320299</v>
      </c>
      <c r="P276" s="410">
        <f t="shared" si="286"/>
        <v>34.369545000795696</v>
      </c>
      <c r="Q276" s="410">
        <f t="shared" si="286"/>
        <v>25.719501359624999</v>
      </c>
      <c r="R276" s="410">
        <f t="shared" si="286"/>
        <v>412.02785593559474</v>
      </c>
      <c r="S276" s="410">
        <f t="shared" si="286"/>
        <v>714.38227931031497</v>
      </c>
      <c r="T276" s="410">
        <f t="shared" si="286"/>
        <v>465.65284502468148</v>
      </c>
      <c r="U276" s="410">
        <f t="shared" si="286"/>
        <v>10.665745638736201</v>
      </c>
      <c r="V276" s="410">
        <f t="shared" si="286"/>
        <v>4.8084289693266005</v>
      </c>
      <c r="W276" s="410">
        <f t="shared" si="286"/>
        <v>0</v>
      </c>
      <c r="X276" s="410">
        <f t="shared" si="286"/>
        <v>2.6004000078943998</v>
      </c>
      <c r="Y276" s="410">
        <f t="shared" si="286"/>
        <v>26.553913999999999</v>
      </c>
      <c r="Z276" s="410">
        <f t="shared" si="286"/>
        <v>268.56028355542338</v>
      </c>
      <c r="AA276" s="410">
        <f t="shared" si="286"/>
        <v>3037.870416430731</v>
      </c>
      <c r="AB276" s="410">
        <f t="shared" si="286"/>
        <v>86.552000003081602</v>
      </c>
      <c r="AC276" s="410">
        <f t="shared" si="286"/>
        <v>89.468554410486405</v>
      </c>
      <c r="AD276" s="410">
        <f t="shared" si="286"/>
        <v>63.018368997681804</v>
      </c>
      <c r="AE276" s="410">
        <f t="shared" si="286"/>
        <v>100.1649299992028</v>
      </c>
      <c r="AF276" s="410">
        <f t="shared" si="286"/>
        <v>362.80660800792401</v>
      </c>
      <c r="AG276" s="410">
        <f t="shared" si="286"/>
        <v>105.13265999999999</v>
      </c>
      <c r="AH276" s="410">
        <f t="shared" si="286"/>
        <v>656.58785999118845</v>
      </c>
      <c r="AI276" s="410">
        <f t="shared" si="286"/>
        <v>891.37960000630835</v>
      </c>
      <c r="AJ276" s="410">
        <f t="shared" ref="AJ276:BO276" si="287">+AJ220+AJ233</f>
        <v>496.214</v>
      </c>
      <c r="AK276" s="410">
        <f t="shared" si="287"/>
        <v>85.875</v>
      </c>
      <c r="AL276" s="410">
        <f t="shared" si="287"/>
        <v>8.5633400000000002</v>
      </c>
      <c r="AM276" s="410">
        <f t="shared" si="287"/>
        <v>3.1435299999999997</v>
      </c>
      <c r="AN276" s="410">
        <f t="shared" si="287"/>
        <v>3.5</v>
      </c>
      <c r="AO276" s="410">
        <f t="shared" si="287"/>
        <v>1.4</v>
      </c>
      <c r="AP276" s="410">
        <f t="shared" si="287"/>
        <v>0.65</v>
      </c>
      <c r="AQ276" s="410">
        <f t="shared" si="287"/>
        <v>0</v>
      </c>
      <c r="AR276" s="410">
        <f t="shared" si="287"/>
        <v>0</v>
      </c>
      <c r="AS276" s="410">
        <f t="shared" si="287"/>
        <v>7.5459999989948008</v>
      </c>
      <c r="AT276" s="410">
        <f t="shared" si="287"/>
        <v>1.060854E-2</v>
      </c>
      <c r="AU276" s="410">
        <f t="shared" si="287"/>
        <v>0</v>
      </c>
      <c r="AV276" s="410">
        <f t="shared" si="287"/>
        <v>1.45821098235</v>
      </c>
      <c r="AW276" s="410">
        <f t="shared" si="287"/>
        <v>24.059159999999999</v>
      </c>
      <c r="AX276" s="410">
        <f t="shared" si="287"/>
        <v>1.5214574999999999</v>
      </c>
      <c r="AY276" s="410">
        <f t="shared" si="287"/>
        <v>0</v>
      </c>
      <c r="AZ276" s="410">
        <f t="shared" si="287"/>
        <v>2.7440000000000002</v>
      </c>
      <c r="BA276" s="410">
        <f t="shared" si="287"/>
        <v>6.5170000000000003</v>
      </c>
      <c r="BB276" s="410">
        <f t="shared" si="287"/>
        <v>2.0579999999999998</v>
      </c>
      <c r="BC276" s="410">
        <f t="shared" si="287"/>
        <v>6.7869930160485996</v>
      </c>
      <c r="BD276" s="410">
        <f t="shared" si="287"/>
        <v>0</v>
      </c>
      <c r="BE276" s="410">
        <f t="shared" si="287"/>
        <v>3.43</v>
      </c>
      <c r="BF276" s="410">
        <f t="shared" si="287"/>
        <v>95.485490406964004</v>
      </c>
      <c r="BG276" s="410">
        <f t="shared" si="287"/>
        <v>0</v>
      </c>
      <c r="BH276" s="410">
        <f t="shared" si="287"/>
        <v>0</v>
      </c>
      <c r="BI276" s="410">
        <f t="shared" si="287"/>
        <v>20.58</v>
      </c>
      <c r="BJ276" s="410">
        <f t="shared" si="287"/>
        <v>1.3908718600000002E-2</v>
      </c>
      <c r="BK276" s="410">
        <f t="shared" si="287"/>
        <v>1.7623470033188002</v>
      </c>
      <c r="BL276" s="410">
        <f t="shared" si="287"/>
        <v>139.37773914493141</v>
      </c>
      <c r="BM276" s="410">
        <f t="shared" si="287"/>
        <v>0</v>
      </c>
      <c r="BN276" s="410">
        <f t="shared" si="287"/>
        <v>0</v>
      </c>
      <c r="BO276" s="410">
        <f t="shared" si="287"/>
        <v>0</v>
      </c>
      <c r="BP276" s="410">
        <f t="shared" ref="BP276:CU276" si="288">+BP220+BP233</f>
        <v>0</v>
      </c>
      <c r="BQ276" s="410">
        <f t="shared" si="288"/>
        <v>1.08938</v>
      </c>
      <c r="BR276" s="410">
        <f t="shared" si="288"/>
        <v>0</v>
      </c>
      <c r="BS276" s="410">
        <f t="shared" si="288"/>
        <v>5.92</v>
      </c>
      <c r="BT276" s="410">
        <f t="shared" si="288"/>
        <v>0</v>
      </c>
      <c r="BU276" s="410">
        <f t="shared" si="288"/>
        <v>0</v>
      </c>
      <c r="BV276" s="410">
        <f t="shared" si="288"/>
        <v>0.29988199999999998</v>
      </c>
      <c r="BW276" s="410">
        <f t="shared" si="288"/>
        <v>0</v>
      </c>
      <c r="BX276" s="410">
        <f t="shared" si="288"/>
        <v>0</v>
      </c>
      <c r="BY276" s="410">
        <f t="shared" si="288"/>
        <v>7.3092620000000004</v>
      </c>
      <c r="BZ276" s="410">
        <f t="shared" si="288"/>
        <v>1.5</v>
      </c>
      <c r="CA276" s="410">
        <f t="shared" si="288"/>
        <v>2.0000010000000001</v>
      </c>
      <c r="CB276" s="410">
        <f t="shared" si="288"/>
        <v>2E-8</v>
      </c>
      <c r="CC276" s="410">
        <f t="shared" si="288"/>
        <v>0.25</v>
      </c>
      <c r="CD276" s="410">
        <f t="shared" si="288"/>
        <v>8</v>
      </c>
      <c r="CE276" s="410">
        <f t="shared" si="288"/>
        <v>0</v>
      </c>
      <c r="CF276" s="410">
        <f t="shared" si="288"/>
        <v>7</v>
      </c>
      <c r="CG276" s="410">
        <f t="shared" si="288"/>
        <v>0.84662099999999996</v>
      </c>
      <c r="CH276" s="410">
        <f t="shared" si="288"/>
        <v>0.62308200000000002</v>
      </c>
      <c r="CI276" s="410">
        <f t="shared" si="288"/>
        <v>0.34300000000000003</v>
      </c>
      <c r="CJ276" s="410">
        <f t="shared" si="288"/>
        <v>0</v>
      </c>
      <c r="CK276" s="410">
        <f t="shared" si="288"/>
        <v>18.5</v>
      </c>
      <c r="CL276" s="410">
        <f t="shared" si="288"/>
        <v>39.062704020000005</v>
      </c>
      <c r="CM276" s="410">
        <f t="shared" si="288"/>
        <v>0.2</v>
      </c>
      <c r="CN276" s="410">
        <f t="shared" si="288"/>
        <v>0</v>
      </c>
      <c r="CO276" s="410">
        <f t="shared" si="288"/>
        <v>14</v>
      </c>
      <c r="CP276" s="410">
        <f t="shared" si="288"/>
        <v>0.1058085</v>
      </c>
      <c r="CQ276" s="410">
        <f t="shared" si="288"/>
        <v>0.212255</v>
      </c>
      <c r="CR276" s="410">
        <f t="shared" si="288"/>
        <v>1.696124</v>
      </c>
      <c r="CS276" s="410">
        <f t="shared" si="288"/>
        <v>0.13906945000000001</v>
      </c>
      <c r="CT276" s="410">
        <f t="shared" si="288"/>
        <v>7.4988199999999991E-2</v>
      </c>
      <c r="CU276" s="410">
        <f t="shared" si="288"/>
        <v>0.59102955000000001</v>
      </c>
      <c r="CV276" s="410">
        <f t="shared" ref="CV276:DY276" si="289">+CV220+CV233</f>
        <v>0.45237569999999999</v>
      </c>
      <c r="CW276" s="410">
        <f t="shared" si="289"/>
        <v>0.64847099997711199</v>
      </c>
      <c r="CX276" s="410">
        <f t="shared" si="289"/>
        <v>0.43438599999999999</v>
      </c>
      <c r="CY276" s="410">
        <f t="shared" si="289"/>
        <v>18.554507399977112</v>
      </c>
      <c r="CZ276" s="410">
        <f t="shared" si="289"/>
        <v>0</v>
      </c>
      <c r="DA276" s="410">
        <f t="shared" si="289"/>
        <v>0.13719999999999999</v>
      </c>
      <c r="DB276" s="410">
        <f t="shared" si="289"/>
        <v>0</v>
      </c>
      <c r="DC276" s="410">
        <f t="shared" si="289"/>
        <v>1.3606703</v>
      </c>
      <c r="DD276" s="410">
        <f t="shared" si="289"/>
        <v>2.4660426000000002</v>
      </c>
      <c r="DE276" s="410">
        <f t="shared" si="289"/>
        <v>0.22065699999999999</v>
      </c>
      <c r="DF276" s="410">
        <f t="shared" si="289"/>
        <v>0.22090499999999999</v>
      </c>
      <c r="DG276" s="410">
        <f t="shared" si="289"/>
        <v>0</v>
      </c>
      <c r="DH276" s="410">
        <f t="shared" si="289"/>
        <v>0.29757050516357425</v>
      </c>
      <c r="DI276" s="410">
        <f t="shared" si="289"/>
        <v>0.42765409999999998</v>
      </c>
      <c r="DJ276" s="410">
        <f t="shared" si="289"/>
        <v>0.5130844</v>
      </c>
      <c r="DK276" s="410">
        <f t="shared" si="289"/>
        <v>0.22361400000000001</v>
      </c>
      <c r="DL276" s="410">
        <f t="shared" si="289"/>
        <v>5.8673979051635747</v>
      </c>
      <c r="DM276" s="410">
        <f t="shared" si="289"/>
        <v>1.0745376000000002</v>
      </c>
      <c r="DN276" s="410">
        <f t="shared" si="289"/>
        <v>1.3689479999847409</v>
      </c>
      <c r="DO276" s="410">
        <f t="shared" si="289"/>
        <v>0.15738170000000001</v>
      </c>
      <c r="DP276" s="410">
        <f t="shared" si="289"/>
        <v>40.839298800007626</v>
      </c>
      <c r="DQ276" s="410">
        <f t="shared" si="289"/>
        <v>0.65575190000000005</v>
      </c>
      <c r="DR276" s="410">
        <f t="shared" si="289"/>
        <v>2.0404830000076299</v>
      </c>
      <c r="DS276" s="410">
        <f t="shared" si="289"/>
        <v>0</v>
      </c>
      <c r="DT276" s="410">
        <f t="shared" si="289"/>
        <v>1.4073481200000002</v>
      </c>
      <c r="DU276" s="410">
        <f t="shared" si="289"/>
        <v>0.2098584542013549</v>
      </c>
      <c r="DV276" s="410">
        <f t="shared" si="289"/>
        <v>10.547723900000001</v>
      </c>
      <c r="DW276" s="410">
        <f t="shared" si="289"/>
        <v>1.0748952999954224</v>
      </c>
      <c r="DX276" s="410">
        <f t="shared" si="289"/>
        <v>1.14457299995422</v>
      </c>
      <c r="DY276" s="410">
        <f t="shared" si="289"/>
        <v>0.45860199997711198</v>
      </c>
      <c r="DZ276" s="410">
        <f t="shared" ref="DZ276:EA276" si="290">+DZ220+DZ233</f>
        <v>5.7408750000000001E-2</v>
      </c>
      <c r="EA276" s="410">
        <f t="shared" si="290"/>
        <v>0</v>
      </c>
    </row>
    <row r="277" spans="2:131" ht="20.100000000000001" customHeight="1" x14ac:dyDescent="0.25">
      <c r="B277" s="179" t="s">
        <v>142</v>
      </c>
      <c r="D277" s="410">
        <f t="shared" ref="D277:AI277" si="291">+D221+D234</f>
        <v>1605.0942909600001</v>
      </c>
      <c r="E277" s="410">
        <f t="shared" si="291"/>
        <v>1452.2728205399999</v>
      </c>
      <c r="F277" s="410">
        <f t="shared" si="291"/>
        <v>1533.97994948</v>
      </c>
      <c r="G277" s="410">
        <f t="shared" si="291"/>
        <v>1618.2333059399998</v>
      </c>
      <c r="H277" s="410">
        <f t="shared" si="291"/>
        <v>1808.2013647799997</v>
      </c>
      <c r="I277" s="410">
        <f t="shared" si="291"/>
        <v>1321.0177073300001</v>
      </c>
      <c r="J277" s="410">
        <f t="shared" si="291"/>
        <v>2321.2754726600001</v>
      </c>
      <c r="K277" s="410">
        <f t="shared" si="291"/>
        <v>1580.3669247300002</v>
      </c>
      <c r="L277" s="410">
        <f t="shared" si="291"/>
        <v>1629.4207598799999</v>
      </c>
      <c r="M277" s="410">
        <f t="shared" si="291"/>
        <v>2835.7937377200001</v>
      </c>
      <c r="N277" s="410">
        <f t="shared" si="291"/>
        <v>1788.6771457499999</v>
      </c>
      <c r="O277" s="410">
        <f t="shared" si="291"/>
        <v>1725.38865151</v>
      </c>
      <c r="P277" s="410">
        <f t="shared" si="291"/>
        <v>1889.8005086999999</v>
      </c>
      <c r="Q277" s="410">
        <f t="shared" si="291"/>
        <v>1597.3081940899999</v>
      </c>
      <c r="R277" s="410">
        <f t="shared" si="291"/>
        <v>1759.0790944399996</v>
      </c>
      <c r="S277" s="410">
        <f t="shared" si="291"/>
        <v>3510.6803939000001</v>
      </c>
      <c r="T277" s="410">
        <f t="shared" si="291"/>
        <v>2174.74116271</v>
      </c>
      <c r="U277" s="410">
        <f t="shared" si="291"/>
        <v>2058.7252934399999</v>
      </c>
      <c r="V277" s="410">
        <f t="shared" si="291"/>
        <v>2801.0904513599994</v>
      </c>
      <c r="W277" s="410">
        <f t="shared" si="291"/>
        <v>2272.7897631400006</v>
      </c>
      <c r="X277" s="410">
        <f t="shared" si="291"/>
        <v>2178.0157061199998</v>
      </c>
      <c r="Y277" s="410">
        <f t="shared" si="291"/>
        <v>2368.5826627099996</v>
      </c>
      <c r="Z277" s="410">
        <f t="shared" si="291"/>
        <v>2342.2542774600001</v>
      </c>
      <c r="AA277" s="410">
        <f t="shared" si="291"/>
        <v>2893.1678087599998</v>
      </c>
      <c r="AB277" s="410">
        <f t="shared" si="291"/>
        <v>2707.1088101699993</v>
      </c>
      <c r="AC277" s="410">
        <f t="shared" si="291"/>
        <v>2494.1079796899999</v>
      </c>
      <c r="AD277" s="410">
        <f t="shared" si="291"/>
        <v>2443.2585634500001</v>
      </c>
      <c r="AE277" s="410">
        <f t="shared" si="291"/>
        <v>3093.2216445900003</v>
      </c>
      <c r="AF277" s="410">
        <f t="shared" si="291"/>
        <v>3533.9989491199995</v>
      </c>
      <c r="AG277" s="410">
        <f t="shared" si="291"/>
        <v>2495.9895390400002</v>
      </c>
      <c r="AH277" s="410">
        <f t="shared" si="291"/>
        <v>3611.6128504799999</v>
      </c>
      <c r="AI277" s="410">
        <f t="shared" si="291"/>
        <v>3904.7268773900005</v>
      </c>
      <c r="AJ277" s="410">
        <f t="shared" ref="AJ277:BO277" si="292">+AJ221+AJ234</f>
        <v>3336.0633641499999</v>
      </c>
      <c r="AK277" s="410">
        <f t="shared" si="292"/>
        <v>3483.84901231</v>
      </c>
      <c r="AL277" s="410">
        <f t="shared" si="292"/>
        <v>3179.2579429499997</v>
      </c>
      <c r="AM277" s="410">
        <f t="shared" si="292"/>
        <v>3697.4947457599992</v>
      </c>
      <c r="AN277" s="410">
        <f t="shared" si="292"/>
        <v>3753.1438137600007</v>
      </c>
      <c r="AO277" s="410">
        <f t="shared" si="292"/>
        <v>2955.6910742599998</v>
      </c>
      <c r="AP277" s="410">
        <f t="shared" si="292"/>
        <v>3067.6007213000003</v>
      </c>
      <c r="AQ277" s="410">
        <f t="shared" si="292"/>
        <v>2680.7637532199997</v>
      </c>
      <c r="AR277" s="410">
        <f t="shared" si="292"/>
        <v>5338.0841650600014</v>
      </c>
      <c r="AS277" s="410">
        <f t="shared" si="292"/>
        <v>3328.6606044099999</v>
      </c>
      <c r="AT277" s="410">
        <f t="shared" si="292"/>
        <v>5425.7443272</v>
      </c>
      <c r="AU277" s="410">
        <f t="shared" si="292"/>
        <v>3492.61361201</v>
      </c>
      <c r="AV277" s="410">
        <f t="shared" si="292"/>
        <v>2185.0410978200002</v>
      </c>
      <c r="AW277" s="410">
        <f t="shared" si="292"/>
        <v>4523.0269197200005</v>
      </c>
      <c r="AX277" s="410">
        <f t="shared" si="292"/>
        <v>3409.9869693099999</v>
      </c>
      <c r="AY277" s="410">
        <f t="shared" si="292"/>
        <v>3693.1162851100007</v>
      </c>
      <c r="AZ277" s="410">
        <f t="shared" si="292"/>
        <v>4464.3061652300003</v>
      </c>
      <c r="BA277" s="410">
        <f t="shared" si="292"/>
        <v>3676.4884026499999</v>
      </c>
      <c r="BB277" s="410">
        <f t="shared" si="292"/>
        <v>3699.9092673499999</v>
      </c>
      <c r="BC277" s="410">
        <f t="shared" si="292"/>
        <v>5734.4520140599998</v>
      </c>
      <c r="BD277" s="410">
        <f t="shared" si="292"/>
        <v>4850.6997413900008</v>
      </c>
      <c r="BE277" s="410">
        <f t="shared" si="292"/>
        <v>3717.5052251800007</v>
      </c>
      <c r="BF277" s="410">
        <f t="shared" si="292"/>
        <v>5704.7250976699997</v>
      </c>
      <c r="BG277" s="410">
        <f t="shared" si="292"/>
        <v>4379.9941371099994</v>
      </c>
      <c r="BH277" s="410">
        <f t="shared" si="292"/>
        <v>3799.5778576099992</v>
      </c>
      <c r="BI277" s="410">
        <f t="shared" si="292"/>
        <v>4289.5140757600002</v>
      </c>
      <c r="BJ277" s="410">
        <f t="shared" si="292"/>
        <v>4012.7893266999999</v>
      </c>
      <c r="BK277" s="410">
        <f t="shared" si="292"/>
        <v>4341.9313161899991</v>
      </c>
      <c r="BL277" s="410">
        <f t="shared" si="292"/>
        <v>52671.8926269</v>
      </c>
      <c r="BM277" s="410">
        <f t="shared" si="292"/>
        <v>4443.46811497</v>
      </c>
      <c r="BN277" s="410">
        <f t="shared" si="292"/>
        <v>3923.9133525999996</v>
      </c>
      <c r="BO277" s="410">
        <f t="shared" si="292"/>
        <v>4102.1246628899999</v>
      </c>
      <c r="BP277" s="410">
        <f t="shared" ref="BP277:CU277" si="293">+BP221+BP234</f>
        <v>6380.0029094000001</v>
      </c>
      <c r="BQ277" s="410">
        <f t="shared" si="293"/>
        <v>4831.0910471899988</v>
      </c>
      <c r="BR277" s="410">
        <f t="shared" si="293"/>
        <v>4298.7035204100002</v>
      </c>
      <c r="BS277" s="410">
        <f t="shared" si="293"/>
        <v>7523.4329382300002</v>
      </c>
      <c r="BT277" s="410">
        <f t="shared" si="293"/>
        <v>4269.9354435599998</v>
      </c>
      <c r="BU277" s="410">
        <f t="shared" si="293"/>
        <v>4391.2964714199998</v>
      </c>
      <c r="BV277" s="410">
        <f t="shared" si="293"/>
        <v>4859.9393055099999</v>
      </c>
      <c r="BW277" s="410">
        <f t="shared" si="293"/>
        <v>4225.8740154900006</v>
      </c>
      <c r="BX277" s="410">
        <f t="shared" si="293"/>
        <v>4574.9435830300008</v>
      </c>
      <c r="BY277" s="410">
        <f t="shared" si="293"/>
        <v>57824.725364700011</v>
      </c>
      <c r="BZ277" s="410">
        <f t="shared" si="293"/>
        <v>4754.8385237300008</v>
      </c>
      <c r="CA277" s="410">
        <f t="shared" si="293"/>
        <v>3980.6400265599996</v>
      </c>
      <c r="CB277" s="410">
        <f t="shared" si="293"/>
        <v>4444.07654465</v>
      </c>
      <c r="CC277" s="410">
        <f t="shared" si="293"/>
        <v>7743.1900757000003</v>
      </c>
      <c r="CD277" s="410">
        <f t="shared" si="293"/>
        <v>4695.7911660000009</v>
      </c>
      <c r="CE277" s="410">
        <f t="shared" si="293"/>
        <v>4135.71484349</v>
      </c>
      <c r="CF277" s="410">
        <f t="shared" si="293"/>
        <v>7152.2172367100011</v>
      </c>
      <c r="CG277" s="410">
        <f t="shared" si="293"/>
        <v>4125.1516974299993</v>
      </c>
      <c r="CH277" s="410">
        <f t="shared" si="293"/>
        <v>4014.1314097200002</v>
      </c>
      <c r="CI277" s="410">
        <f t="shared" si="293"/>
        <v>4184.8013722200003</v>
      </c>
      <c r="CJ277" s="410">
        <f t="shared" si="293"/>
        <v>4017.2075247899998</v>
      </c>
      <c r="CK277" s="410">
        <f t="shared" si="293"/>
        <v>4376.0987116200004</v>
      </c>
      <c r="CL277" s="410">
        <f t="shared" si="293"/>
        <v>57623.859132620004</v>
      </c>
      <c r="CM277" s="410">
        <f t="shared" si="293"/>
        <v>4215.1380046700006</v>
      </c>
      <c r="CN277" s="410">
        <f t="shared" si="293"/>
        <v>3401.2220026400005</v>
      </c>
      <c r="CO277" s="410">
        <f t="shared" si="293"/>
        <v>3595.6314703500002</v>
      </c>
      <c r="CP277" s="410">
        <f t="shared" si="293"/>
        <v>6061.1625007899993</v>
      </c>
      <c r="CQ277" s="410">
        <f t="shared" si="293"/>
        <v>4378.0195383999999</v>
      </c>
      <c r="CR277" s="410">
        <f t="shared" si="293"/>
        <v>3508.3624754699999</v>
      </c>
      <c r="CS277" s="410">
        <f t="shared" si="293"/>
        <v>5140.00217238</v>
      </c>
      <c r="CT277" s="410">
        <f t="shared" si="293"/>
        <v>4373.6944692899997</v>
      </c>
      <c r="CU277" s="410">
        <f t="shared" si="293"/>
        <v>3488.6468560300004</v>
      </c>
      <c r="CV277" s="410">
        <f t="shared" ref="CV277:DY277" si="294">+CV221+CV234</f>
        <v>3596.9811957200004</v>
      </c>
      <c r="CW277" s="410">
        <f t="shared" si="294"/>
        <v>3705.4779900699996</v>
      </c>
      <c r="CX277" s="410">
        <f t="shared" si="294"/>
        <v>4606.0633188500005</v>
      </c>
      <c r="CY277" s="410">
        <f t="shared" si="294"/>
        <v>50070.401994660002</v>
      </c>
      <c r="CZ277" s="410">
        <f t="shared" si="294"/>
        <v>4515.0747905099997</v>
      </c>
      <c r="DA277" s="410">
        <f t="shared" si="294"/>
        <v>3478.3107462400003</v>
      </c>
      <c r="DB277" s="410">
        <f t="shared" si="294"/>
        <v>3825.3101387999991</v>
      </c>
      <c r="DC277" s="410">
        <f t="shared" si="294"/>
        <v>6833.0601227699972</v>
      </c>
      <c r="DD277" s="410">
        <f t="shared" si="294"/>
        <v>4215.7012427600002</v>
      </c>
      <c r="DE277" s="410">
        <f t="shared" si="294"/>
        <v>3567.7352167999998</v>
      </c>
      <c r="DF277" s="410">
        <f t="shared" si="294"/>
        <v>4791.2507253699996</v>
      </c>
      <c r="DG277" s="410">
        <f t="shared" si="294"/>
        <v>4023.4280765399999</v>
      </c>
      <c r="DH277" s="410">
        <f t="shared" si="294"/>
        <v>3621.2959400700001</v>
      </c>
      <c r="DI277" s="410">
        <f t="shared" si="294"/>
        <v>4035.6663661100001</v>
      </c>
      <c r="DJ277" s="410">
        <f t="shared" si="294"/>
        <v>3873.6733014499996</v>
      </c>
      <c r="DK277" s="410">
        <f t="shared" si="294"/>
        <v>4174.3401722099998</v>
      </c>
      <c r="DL277" s="410">
        <f t="shared" si="294"/>
        <v>50954.846839630001</v>
      </c>
      <c r="DM277" s="410">
        <f t="shared" si="294"/>
        <v>5161.8337888299993</v>
      </c>
      <c r="DN277" s="410">
        <f t="shared" si="294"/>
        <v>3540.6952404200001</v>
      </c>
      <c r="DO277" s="410">
        <f t="shared" si="294"/>
        <v>4007.5950342400001</v>
      </c>
      <c r="DP277" s="410">
        <f t="shared" si="294"/>
        <v>7889.0041958300017</v>
      </c>
      <c r="DQ277" s="410">
        <f t="shared" si="294"/>
        <v>3791.2708640699998</v>
      </c>
      <c r="DR277" s="410">
        <f t="shared" si="294"/>
        <v>3899.9843560700001</v>
      </c>
      <c r="DS277" s="410">
        <f t="shared" si="294"/>
        <v>5313.1667424699999</v>
      </c>
      <c r="DT277" s="410">
        <f t="shared" si="294"/>
        <v>3987.1769888600002</v>
      </c>
      <c r="DU277" s="410">
        <f t="shared" si="294"/>
        <v>3607.3075376699999</v>
      </c>
      <c r="DV277" s="410">
        <f t="shared" si="294"/>
        <v>4163.1727978399995</v>
      </c>
      <c r="DW277" s="410">
        <f t="shared" si="294"/>
        <v>4415.1624337499998</v>
      </c>
      <c r="DX277" s="410">
        <f t="shared" si="294"/>
        <v>4173.2764431699998</v>
      </c>
      <c r="DY277" s="410">
        <f t="shared" si="294"/>
        <v>5674.024510109999</v>
      </c>
      <c r="DZ277" s="410">
        <f t="shared" ref="DZ277:EA277" si="295">+DZ221+DZ234</f>
        <v>3653.1146590200001</v>
      </c>
      <c r="EA277" s="410">
        <f t="shared" si="295"/>
        <v>0</v>
      </c>
    </row>
    <row r="278" spans="2:131" ht="20.100000000000001" customHeight="1" x14ac:dyDescent="0.25">
      <c r="B278" s="179" t="s">
        <v>96</v>
      </c>
      <c r="D278" s="410">
        <f t="shared" ref="D278:AI278" si="296">+D222+D235</f>
        <v>2367.35</v>
      </c>
      <c r="E278" s="410">
        <f t="shared" si="296"/>
        <v>1680.6500000000003</v>
      </c>
      <c r="F278" s="410">
        <f t="shared" si="296"/>
        <v>1709.88</v>
      </c>
      <c r="G278" s="410">
        <f t="shared" si="296"/>
        <v>1696.6999999999998</v>
      </c>
      <c r="H278" s="410">
        <f t="shared" si="296"/>
        <v>1618.110001</v>
      </c>
      <c r="I278" s="410">
        <f t="shared" si="296"/>
        <v>2095.1</v>
      </c>
      <c r="J278" s="410">
        <f t="shared" si="296"/>
        <v>1809.7500000000002</v>
      </c>
      <c r="K278" s="410">
        <f t="shared" si="296"/>
        <v>1919.0500000000002</v>
      </c>
      <c r="L278" s="410">
        <f t="shared" si="296"/>
        <v>1799.8700000000003</v>
      </c>
      <c r="M278" s="410">
        <f t="shared" si="296"/>
        <v>1987.79</v>
      </c>
      <c r="N278" s="410">
        <f t="shared" si="296"/>
        <v>1751.2999999999997</v>
      </c>
      <c r="O278" s="410">
        <f t="shared" si="296"/>
        <v>2334.2699999999995</v>
      </c>
      <c r="P278" s="410">
        <f t="shared" si="296"/>
        <v>1989.4299999999998</v>
      </c>
      <c r="Q278" s="410">
        <f t="shared" si="296"/>
        <v>1663.5399999999997</v>
      </c>
      <c r="R278" s="410">
        <f t="shared" si="296"/>
        <v>1895.4949999999999</v>
      </c>
      <c r="S278" s="410">
        <f t="shared" si="296"/>
        <v>1732.8699999999997</v>
      </c>
      <c r="T278" s="410">
        <f t="shared" si="296"/>
        <v>1680.8300000000002</v>
      </c>
      <c r="U278" s="410">
        <f t="shared" si="296"/>
        <v>1968.8100000000006</v>
      </c>
      <c r="V278" s="410">
        <f t="shared" si="296"/>
        <v>1649.9340000000002</v>
      </c>
      <c r="W278" s="410">
        <f t="shared" si="296"/>
        <v>1626.9199999999998</v>
      </c>
      <c r="X278" s="410">
        <f t="shared" si="296"/>
        <v>1659.9099999999999</v>
      </c>
      <c r="Y278" s="410">
        <f t="shared" si="296"/>
        <v>1938.5900000000001</v>
      </c>
      <c r="Z278" s="410">
        <f t="shared" si="296"/>
        <v>1853.1599999999996</v>
      </c>
      <c r="AA278" s="410">
        <f t="shared" si="296"/>
        <v>1613.42</v>
      </c>
      <c r="AB278" s="410">
        <f t="shared" si="296"/>
        <v>2112.7799999999997</v>
      </c>
      <c r="AC278" s="410">
        <f t="shared" si="296"/>
        <v>1576.08</v>
      </c>
      <c r="AD278" s="410">
        <f t="shared" si="296"/>
        <v>1585.6700000000005</v>
      </c>
      <c r="AE278" s="410">
        <f t="shared" si="296"/>
        <v>1623.87</v>
      </c>
      <c r="AF278" s="410">
        <f t="shared" si="296"/>
        <v>1762.6299999999999</v>
      </c>
      <c r="AG278" s="410">
        <f t="shared" si="296"/>
        <v>2179.5299999999997</v>
      </c>
      <c r="AH278" s="410">
        <f t="shared" si="296"/>
        <v>1405.9099999999999</v>
      </c>
      <c r="AI278" s="410">
        <f t="shared" si="296"/>
        <v>1708.88</v>
      </c>
      <c r="AJ278" s="410">
        <f t="shared" ref="AJ278:BO278" si="297">+AJ222+AJ235</f>
        <v>1511.1599999999999</v>
      </c>
      <c r="AK278" s="410">
        <f t="shared" si="297"/>
        <v>1968.2599999999998</v>
      </c>
      <c r="AL278" s="410">
        <f t="shared" si="297"/>
        <v>1935.4900000000002</v>
      </c>
      <c r="AM278" s="410">
        <f t="shared" si="297"/>
        <v>2341.37</v>
      </c>
      <c r="AN278" s="410">
        <f t="shared" si="297"/>
        <v>1794.48</v>
      </c>
      <c r="AO278" s="410">
        <f t="shared" si="297"/>
        <v>1362.7700000000002</v>
      </c>
      <c r="AP278" s="410">
        <f t="shared" si="297"/>
        <v>1591.7</v>
      </c>
      <c r="AQ278" s="410">
        <f t="shared" si="297"/>
        <v>1371.35</v>
      </c>
      <c r="AR278" s="410">
        <f t="shared" si="297"/>
        <v>1902.32</v>
      </c>
      <c r="AS278" s="410">
        <f t="shared" si="297"/>
        <v>1923.4299999999998</v>
      </c>
      <c r="AT278" s="410">
        <f t="shared" si="297"/>
        <v>2050.58</v>
      </c>
      <c r="AU278" s="410">
        <f t="shared" si="297"/>
        <v>1979.1399999999999</v>
      </c>
      <c r="AV278" s="410">
        <f t="shared" si="297"/>
        <v>1746.4699999999996</v>
      </c>
      <c r="AW278" s="410">
        <f t="shared" si="297"/>
        <v>2325.7200000000003</v>
      </c>
      <c r="AX278" s="410">
        <f t="shared" si="297"/>
        <v>2226.37</v>
      </c>
      <c r="AY278" s="410">
        <f t="shared" si="297"/>
        <v>2872.0200000000004</v>
      </c>
      <c r="AZ278" s="410">
        <f t="shared" si="297"/>
        <v>2711.85</v>
      </c>
      <c r="BA278" s="410">
        <f t="shared" si="297"/>
        <v>1691.8500000000001</v>
      </c>
      <c r="BB278" s="410">
        <f t="shared" si="297"/>
        <v>1718.94</v>
      </c>
      <c r="BC278" s="410">
        <f t="shared" si="297"/>
        <v>1917.53</v>
      </c>
      <c r="BD278" s="410">
        <f t="shared" si="297"/>
        <v>2076.7799999999997</v>
      </c>
      <c r="BE278" s="410">
        <f t="shared" si="297"/>
        <v>2420.2599999999998</v>
      </c>
      <c r="BF278" s="410">
        <f t="shared" si="297"/>
        <v>2474.4802</v>
      </c>
      <c r="BG278" s="410">
        <f t="shared" si="297"/>
        <v>2289.06</v>
      </c>
      <c r="BH278" s="410">
        <f t="shared" si="297"/>
        <v>2253.6900000000005</v>
      </c>
      <c r="BI278" s="410">
        <f t="shared" si="297"/>
        <v>2935.34</v>
      </c>
      <c r="BJ278" s="410">
        <f t="shared" si="297"/>
        <v>2439.59</v>
      </c>
      <c r="BK278" s="410">
        <f t="shared" si="297"/>
        <v>4096.6100000000006</v>
      </c>
      <c r="BL278" s="410">
        <f t="shared" si="297"/>
        <v>29025.980199999995</v>
      </c>
      <c r="BM278" s="410">
        <f t="shared" si="297"/>
        <v>3306.0999999999995</v>
      </c>
      <c r="BN278" s="410">
        <f t="shared" si="297"/>
        <v>2082.5100000000002</v>
      </c>
      <c r="BO278" s="410">
        <f t="shared" si="297"/>
        <v>2228.37</v>
      </c>
      <c r="BP278" s="410">
        <f t="shared" ref="BP278:CU278" si="298">+BP222+BP235</f>
        <v>2225.17</v>
      </c>
      <c r="BQ278" s="410">
        <f t="shared" si="298"/>
        <v>2541.7799999999997</v>
      </c>
      <c r="BR278" s="410">
        <f t="shared" si="298"/>
        <v>2485.8900000000003</v>
      </c>
      <c r="BS278" s="410">
        <f t="shared" si="298"/>
        <v>2600.6999999999998</v>
      </c>
      <c r="BT278" s="410">
        <f t="shared" si="298"/>
        <v>2522.4499999999998</v>
      </c>
      <c r="BU278" s="410">
        <f t="shared" si="298"/>
        <v>2027.1907988999999</v>
      </c>
      <c r="BV278" s="410">
        <f t="shared" si="298"/>
        <v>3008.0599999999995</v>
      </c>
      <c r="BW278" s="410">
        <f t="shared" si="298"/>
        <v>2437.59</v>
      </c>
      <c r="BX278" s="410">
        <f t="shared" si="298"/>
        <v>3925.0600000000009</v>
      </c>
      <c r="BY278" s="410">
        <f t="shared" si="298"/>
        <v>31390.870798899999</v>
      </c>
      <c r="BZ278" s="410">
        <f t="shared" si="298"/>
        <v>3179.07</v>
      </c>
      <c r="CA278" s="410">
        <f t="shared" si="298"/>
        <v>2137.94</v>
      </c>
      <c r="CB278" s="410">
        <f t="shared" si="298"/>
        <v>2500.1200000000003</v>
      </c>
      <c r="CC278" s="410">
        <f t="shared" si="298"/>
        <v>2525.46</v>
      </c>
      <c r="CD278" s="410">
        <f t="shared" si="298"/>
        <v>2570.04</v>
      </c>
      <c r="CE278" s="410">
        <f t="shared" si="298"/>
        <v>2730.75</v>
      </c>
      <c r="CF278" s="410">
        <f t="shared" si="298"/>
        <v>2496.4500000000003</v>
      </c>
      <c r="CG278" s="410">
        <f t="shared" si="298"/>
        <v>2485</v>
      </c>
      <c r="CH278" s="410">
        <f t="shared" si="298"/>
        <v>2567.63</v>
      </c>
      <c r="CI278" s="410">
        <f t="shared" si="298"/>
        <v>3098.7600000000007</v>
      </c>
      <c r="CJ278" s="410">
        <f t="shared" si="298"/>
        <v>2770.96</v>
      </c>
      <c r="CK278" s="410">
        <f t="shared" si="298"/>
        <v>4757.5299999999988</v>
      </c>
      <c r="CL278" s="410">
        <f t="shared" si="298"/>
        <v>33819.71</v>
      </c>
      <c r="CM278" s="410">
        <f t="shared" si="298"/>
        <v>3116.4900000000002</v>
      </c>
      <c r="CN278" s="410">
        <f t="shared" si="298"/>
        <v>2518.9300000000003</v>
      </c>
      <c r="CO278" s="410">
        <f t="shared" si="298"/>
        <v>2664.98</v>
      </c>
      <c r="CP278" s="410">
        <f t="shared" si="298"/>
        <v>2664.9300000000003</v>
      </c>
      <c r="CQ278" s="410">
        <f t="shared" si="298"/>
        <v>2501.0299999999997</v>
      </c>
      <c r="CR278" s="410">
        <f t="shared" si="298"/>
        <v>3046.6399999999994</v>
      </c>
      <c r="CS278" s="410">
        <f t="shared" si="298"/>
        <v>3045.09</v>
      </c>
      <c r="CT278" s="410">
        <f t="shared" si="298"/>
        <v>2792.05</v>
      </c>
      <c r="CU278" s="410">
        <f t="shared" si="298"/>
        <v>2980.6699999999996</v>
      </c>
      <c r="CV278" s="410">
        <f t="shared" ref="CV278:DY278" si="299">+CV222+CV235</f>
        <v>2988.85</v>
      </c>
      <c r="CW278" s="410">
        <f t="shared" si="299"/>
        <v>2920.5399999999995</v>
      </c>
      <c r="CX278" s="410">
        <f t="shared" si="299"/>
        <v>4454.71</v>
      </c>
      <c r="CY278" s="410">
        <f t="shared" si="299"/>
        <v>35694.910000000003</v>
      </c>
      <c r="CZ278" s="410">
        <f t="shared" si="299"/>
        <v>3232.5</v>
      </c>
      <c r="DA278" s="410">
        <f t="shared" si="299"/>
        <v>2346.12</v>
      </c>
      <c r="DB278" s="410">
        <f t="shared" si="299"/>
        <v>2962.1299999999992</v>
      </c>
      <c r="DC278" s="410">
        <f t="shared" si="299"/>
        <v>2639.32</v>
      </c>
      <c r="DD278" s="410">
        <f t="shared" si="299"/>
        <v>2971.7099999999996</v>
      </c>
      <c r="DE278" s="410">
        <f t="shared" si="299"/>
        <v>3255.3499999999995</v>
      </c>
      <c r="DF278" s="410">
        <f t="shared" si="299"/>
        <v>2723.05</v>
      </c>
      <c r="DG278" s="410">
        <f t="shared" si="299"/>
        <v>2900.9700000000003</v>
      </c>
      <c r="DH278" s="410">
        <f t="shared" si="299"/>
        <v>2643.92</v>
      </c>
      <c r="DI278" s="410">
        <f t="shared" si="299"/>
        <v>3257.4300000000003</v>
      </c>
      <c r="DJ278" s="410">
        <f t="shared" si="299"/>
        <v>3031.6800000000003</v>
      </c>
      <c r="DK278" s="410">
        <f t="shared" si="299"/>
        <v>4280.59</v>
      </c>
      <c r="DL278" s="410">
        <f t="shared" si="299"/>
        <v>36244.76999999999</v>
      </c>
      <c r="DM278" s="410">
        <f t="shared" si="299"/>
        <v>3469.8600000000006</v>
      </c>
      <c r="DN278" s="410">
        <f t="shared" si="299"/>
        <v>2437.0699999999997</v>
      </c>
      <c r="DO278" s="410">
        <f t="shared" si="299"/>
        <v>2753.38</v>
      </c>
      <c r="DP278" s="410">
        <f t="shared" si="299"/>
        <v>2448.2200000000003</v>
      </c>
      <c r="DQ278" s="410">
        <f t="shared" si="299"/>
        <v>2666.91</v>
      </c>
      <c r="DR278" s="410">
        <f t="shared" si="299"/>
        <v>2782.17</v>
      </c>
      <c r="DS278" s="410">
        <f t="shared" si="299"/>
        <v>2750.87</v>
      </c>
      <c r="DT278" s="410">
        <f t="shared" si="299"/>
        <v>2677.05</v>
      </c>
      <c r="DU278" s="410">
        <f t="shared" si="299"/>
        <v>2542.8199999999997</v>
      </c>
      <c r="DV278" s="410">
        <f t="shared" si="299"/>
        <v>2824.4199999999996</v>
      </c>
      <c r="DW278" s="410">
        <f t="shared" si="299"/>
        <v>2987.4100000000003</v>
      </c>
      <c r="DX278" s="410">
        <f t="shared" si="299"/>
        <v>3479.3500000000008</v>
      </c>
      <c r="DY278" s="410">
        <f t="shared" si="299"/>
        <v>3654.6400000000003</v>
      </c>
      <c r="DZ278" s="410">
        <f t="shared" ref="DZ278:EA278" si="300">+DZ222+DZ235</f>
        <v>2845.34</v>
      </c>
      <c r="EA278" s="410">
        <f t="shared" si="300"/>
        <v>0</v>
      </c>
    </row>
    <row r="279" spans="2:131" ht="20.100000000000001" customHeight="1" x14ac:dyDescent="0.25">
      <c r="B279" s="179" t="s">
        <v>97</v>
      </c>
      <c r="D279" s="410">
        <f t="shared" ref="D279:AI279" si="301">+D223+D236</f>
        <v>1427.4367450508</v>
      </c>
      <c r="E279" s="410">
        <f t="shared" si="301"/>
        <v>1071.2287346178</v>
      </c>
      <c r="F279" s="410">
        <f t="shared" si="301"/>
        <v>1557.1131993002002</v>
      </c>
      <c r="G279" s="410">
        <f t="shared" si="301"/>
        <v>1354.6556007918002</v>
      </c>
      <c r="H279" s="410">
        <f t="shared" si="301"/>
        <v>1003.5242213893999</v>
      </c>
      <c r="I279" s="410">
        <f t="shared" si="301"/>
        <v>894.22563709320002</v>
      </c>
      <c r="J279" s="410">
        <f t="shared" si="301"/>
        <v>942.07502997019981</v>
      </c>
      <c r="K279" s="410">
        <f t="shared" si="301"/>
        <v>311.03556403820005</v>
      </c>
      <c r="L279" s="410">
        <f t="shared" si="301"/>
        <v>382.5523524962</v>
      </c>
      <c r="M279" s="410">
        <f t="shared" si="301"/>
        <v>567.23465167899997</v>
      </c>
      <c r="N279" s="410">
        <f t="shared" si="301"/>
        <v>1879.8853019727997</v>
      </c>
      <c r="O279" s="410">
        <f t="shared" si="301"/>
        <v>801.13077062139985</v>
      </c>
      <c r="P279" s="410">
        <f t="shared" si="301"/>
        <v>915.22044290040003</v>
      </c>
      <c r="Q279" s="410">
        <f t="shared" si="301"/>
        <v>1130.0456646836001</v>
      </c>
      <c r="R279" s="410">
        <f t="shared" si="301"/>
        <v>989.04716392640012</v>
      </c>
      <c r="S279" s="410">
        <f t="shared" si="301"/>
        <v>1524.0738255154001</v>
      </c>
      <c r="T279" s="410">
        <f t="shared" si="301"/>
        <v>1093.6651995090001</v>
      </c>
      <c r="U279" s="410">
        <f t="shared" si="301"/>
        <v>1630.7117382240001</v>
      </c>
      <c r="V279" s="410">
        <f t="shared" si="301"/>
        <v>855.70537920299989</v>
      </c>
      <c r="W279" s="410">
        <f t="shared" si="301"/>
        <v>1207.8805703434</v>
      </c>
      <c r="X279" s="410">
        <f t="shared" si="301"/>
        <v>1330.6341565818002</v>
      </c>
      <c r="Y279" s="410">
        <f t="shared" si="301"/>
        <v>1437.0464954812001</v>
      </c>
      <c r="Z279" s="410">
        <f t="shared" si="301"/>
        <v>1225.5721716099999</v>
      </c>
      <c r="AA279" s="410">
        <f t="shared" si="301"/>
        <v>1300.833720054</v>
      </c>
      <c r="AB279" s="410">
        <f t="shared" si="301"/>
        <v>1023.7388010071996</v>
      </c>
      <c r="AC279" s="410">
        <f t="shared" si="301"/>
        <v>1084.5814855294002</v>
      </c>
      <c r="AD279" s="410">
        <f t="shared" si="301"/>
        <v>1496.3845520483999</v>
      </c>
      <c r="AE279" s="410">
        <f t="shared" si="301"/>
        <v>2090.0938116645998</v>
      </c>
      <c r="AF279" s="410">
        <f t="shared" si="301"/>
        <v>2722.9034034963997</v>
      </c>
      <c r="AG279" s="410">
        <f t="shared" si="301"/>
        <v>1865.9172430606</v>
      </c>
      <c r="AH279" s="410">
        <f t="shared" si="301"/>
        <v>3153.5335709912001</v>
      </c>
      <c r="AI279" s="410">
        <f t="shared" si="301"/>
        <v>1957.3443625850005</v>
      </c>
      <c r="AJ279" s="410">
        <f t="shared" ref="AJ279:BO279" si="302">+AJ223+AJ236</f>
        <v>2875.2402183475992</v>
      </c>
      <c r="AK279" s="410">
        <f t="shared" si="302"/>
        <v>2096.0510201306006</v>
      </c>
      <c r="AL279" s="410">
        <f t="shared" si="302"/>
        <v>2827.0259880782</v>
      </c>
      <c r="AM279" s="410">
        <f t="shared" si="302"/>
        <v>2100.9819558600002</v>
      </c>
      <c r="AN279" s="410">
        <f t="shared" si="302"/>
        <v>1637.5132592507998</v>
      </c>
      <c r="AO279" s="410">
        <f t="shared" si="302"/>
        <v>2945.2455024911997</v>
      </c>
      <c r="AP279" s="410">
        <f t="shared" si="302"/>
        <v>3522.8123393795995</v>
      </c>
      <c r="AQ279" s="410">
        <f t="shared" si="302"/>
        <v>2007.2219989420005</v>
      </c>
      <c r="AR279" s="410">
        <f t="shared" si="302"/>
        <v>4832.8977100668008</v>
      </c>
      <c r="AS279" s="410">
        <f t="shared" si="302"/>
        <v>2445.2352749771999</v>
      </c>
      <c r="AT279" s="410">
        <f t="shared" si="302"/>
        <v>2828.2828860407999</v>
      </c>
      <c r="AU279" s="410">
        <f t="shared" si="302"/>
        <v>3251.7068993859998</v>
      </c>
      <c r="AV279" s="410">
        <f t="shared" si="302"/>
        <v>2467.3271351380004</v>
      </c>
      <c r="AW279" s="410">
        <f t="shared" si="302"/>
        <v>4585.4376241355994</v>
      </c>
      <c r="AX279" s="410">
        <f t="shared" si="302"/>
        <v>2758.4459607020003</v>
      </c>
      <c r="AY279" s="410">
        <f t="shared" si="302"/>
        <v>1861.0905081927999</v>
      </c>
      <c r="AZ279" s="410">
        <f t="shared" si="302"/>
        <v>2472.5831167637998</v>
      </c>
      <c r="BA279" s="410">
        <f t="shared" si="302"/>
        <v>2325.8324792487997</v>
      </c>
      <c r="BB279" s="410">
        <f t="shared" si="302"/>
        <v>3116.3008059535996</v>
      </c>
      <c r="BC279" s="410">
        <f t="shared" si="302"/>
        <v>2892.2952161160001</v>
      </c>
      <c r="BD279" s="410">
        <f t="shared" si="302"/>
        <v>3979.2368950968003</v>
      </c>
      <c r="BE279" s="410">
        <f t="shared" si="302"/>
        <v>4882.2870762763996</v>
      </c>
      <c r="BF279" s="410">
        <f t="shared" si="302"/>
        <v>3807.8027848728002</v>
      </c>
      <c r="BG279" s="410">
        <f t="shared" si="302"/>
        <v>3982.2740037648</v>
      </c>
      <c r="BH279" s="410">
        <f t="shared" si="302"/>
        <v>4018.2340172847989</v>
      </c>
      <c r="BI279" s="410">
        <f t="shared" si="302"/>
        <v>3852.6100490640006</v>
      </c>
      <c r="BJ279" s="410">
        <f t="shared" si="302"/>
        <v>4106.0614398140006</v>
      </c>
      <c r="BK279" s="410">
        <f t="shared" si="302"/>
        <v>4483.3104339039992</v>
      </c>
      <c r="BL279" s="410">
        <f t="shared" si="302"/>
        <v>43918.828318159802</v>
      </c>
      <c r="BM279" s="410">
        <f t="shared" si="302"/>
        <v>6859.5769037228001</v>
      </c>
      <c r="BN279" s="410">
        <f t="shared" si="302"/>
        <v>4582.6181530740005</v>
      </c>
      <c r="BO279" s="410">
        <f t="shared" si="302"/>
        <v>4885.6183992109991</v>
      </c>
      <c r="BP279" s="410">
        <f t="shared" ref="BP279:CU279" si="303">+BP223+BP236</f>
        <v>3910.7501467030011</v>
      </c>
      <c r="BQ279" s="410">
        <f t="shared" si="303"/>
        <v>3535.4506506003995</v>
      </c>
      <c r="BR279" s="410">
        <f t="shared" si="303"/>
        <v>2740.2788537480005</v>
      </c>
      <c r="BS279" s="410">
        <f t="shared" si="303"/>
        <v>2687.6473191052</v>
      </c>
      <c r="BT279" s="410">
        <f t="shared" si="303"/>
        <v>2736.7158316232003</v>
      </c>
      <c r="BU279" s="410">
        <f t="shared" si="303"/>
        <v>4460.5547425676014</v>
      </c>
      <c r="BV279" s="410">
        <f t="shared" si="303"/>
        <v>4891.5729757667996</v>
      </c>
      <c r="BW279" s="410">
        <f t="shared" si="303"/>
        <v>3482.7561866048004</v>
      </c>
      <c r="BX279" s="410">
        <f t="shared" si="303"/>
        <v>5216.6364894028002</v>
      </c>
      <c r="BY279" s="410">
        <f t="shared" si="303"/>
        <v>49990.176652129609</v>
      </c>
      <c r="BZ279" s="410">
        <f t="shared" si="303"/>
        <v>4424.8975493047983</v>
      </c>
      <c r="CA279" s="410">
        <f t="shared" si="303"/>
        <v>4466.1600077976</v>
      </c>
      <c r="CB279" s="410">
        <f t="shared" si="303"/>
        <v>5916.9033128519986</v>
      </c>
      <c r="CC279" s="410">
        <f t="shared" si="303"/>
        <v>5322.3727806596007</v>
      </c>
      <c r="CD279" s="410">
        <f t="shared" si="303"/>
        <v>5196.4883984571989</v>
      </c>
      <c r="CE279" s="410">
        <f t="shared" si="303"/>
        <v>6411.1098343360009</v>
      </c>
      <c r="CF279" s="410">
        <f t="shared" si="303"/>
        <v>6259.0206265180004</v>
      </c>
      <c r="CG279" s="410">
        <f t="shared" si="303"/>
        <v>5648.4633926755996</v>
      </c>
      <c r="CH279" s="410">
        <f t="shared" si="303"/>
        <v>4585.5871353615994</v>
      </c>
      <c r="CI279" s="410">
        <f t="shared" si="303"/>
        <v>6262.3217462740013</v>
      </c>
      <c r="CJ279" s="410">
        <f t="shared" si="303"/>
        <v>4542.7098989775986</v>
      </c>
      <c r="CK279" s="410">
        <f t="shared" si="303"/>
        <v>3732.7825270623998</v>
      </c>
      <c r="CL279" s="410">
        <f t="shared" si="303"/>
        <v>62768.817210276393</v>
      </c>
      <c r="CM279" s="410">
        <f t="shared" si="303"/>
        <v>4276.6196938027997</v>
      </c>
      <c r="CN279" s="410">
        <f t="shared" si="303"/>
        <v>4696.2010803340008</v>
      </c>
      <c r="CO279" s="410">
        <f t="shared" si="303"/>
        <v>5785.2267552303983</v>
      </c>
      <c r="CP279" s="410">
        <f t="shared" si="303"/>
        <v>6284.6131106523999</v>
      </c>
      <c r="CQ279" s="410">
        <f t="shared" si="303"/>
        <v>7554.4251434776006</v>
      </c>
      <c r="CR279" s="410">
        <f t="shared" si="303"/>
        <v>7032.7682432380007</v>
      </c>
      <c r="CS279" s="410">
        <f t="shared" si="303"/>
        <v>3656.7285783744001</v>
      </c>
      <c r="CT279" s="410">
        <f t="shared" si="303"/>
        <v>6943.4518914751989</v>
      </c>
      <c r="CU279" s="410">
        <f t="shared" si="303"/>
        <v>6247.2289872639985</v>
      </c>
      <c r="CV279" s="410">
        <f t="shared" ref="CV279:DY279" si="304">+CV223+CV236</f>
        <v>7363.0769674432022</v>
      </c>
      <c r="CW279" s="410">
        <f t="shared" si="304"/>
        <v>5820.9777149439988</v>
      </c>
      <c r="CX279" s="410">
        <f t="shared" si="304"/>
        <v>6052.7981250075991</v>
      </c>
      <c r="CY279" s="410">
        <f t="shared" si="304"/>
        <v>71714.116291243583</v>
      </c>
      <c r="CZ279" s="410">
        <f t="shared" si="304"/>
        <v>5553.3540635411991</v>
      </c>
      <c r="DA279" s="410">
        <f t="shared" si="304"/>
        <v>4537.9135508287991</v>
      </c>
      <c r="DB279" s="410">
        <f t="shared" si="304"/>
        <v>5965.6490743684008</v>
      </c>
      <c r="DC279" s="410">
        <f t="shared" si="304"/>
        <v>4065.7660689515997</v>
      </c>
      <c r="DD279" s="410">
        <f t="shared" si="304"/>
        <v>5399.9438289104</v>
      </c>
      <c r="DE279" s="410">
        <f t="shared" si="304"/>
        <v>4591.5548912928007</v>
      </c>
      <c r="DF279" s="410">
        <f t="shared" si="304"/>
        <v>5697.2290657600024</v>
      </c>
      <c r="DG279" s="410">
        <f t="shared" si="304"/>
        <v>3776.9236765464007</v>
      </c>
      <c r="DH279" s="410">
        <f t="shared" si="304"/>
        <v>5078.8383803684001</v>
      </c>
      <c r="DI279" s="410">
        <f t="shared" si="304"/>
        <v>5130.9262571928002</v>
      </c>
      <c r="DJ279" s="410">
        <f t="shared" si="304"/>
        <v>5551.8273906207978</v>
      </c>
      <c r="DK279" s="410">
        <f t="shared" si="304"/>
        <v>6383.7309613124016</v>
      </c>
      <c r="DL279" s="410">
        <f t="shared" si="304"/>
        <v>61733.657209694</v>
      </c>
      <c r="DM279" s="410">
        <f t="shared" si="304"/>
        <v>4001.9026017967985</v>
      </c>
      <c r="DN279" s="410">
        <f t="shared" si="304"/>
        <v>4274.1808065952</v>
      </c>
      <c r="DO279" s="410">
        <f t="shared" si="304"/>
        <v>8084.0431711651972</v>
      </c>
      <c r="DP279" s="410">
        <f t="shared" si="304"/>
        <v>6902.5509025423999</v>
      </c>
      <c r="DQ279" s="410">
        <f t="shared" si="304"/>
        <v>7409.4432882211986</v>
      </c>
      <c r="DR279" s="410">
        <f t="shared" si="304"/>
        <v>5377.3878776544007</v>
      </c>
      <c r="DS279" s="410">
        <f t="shared" si="304"/>
        <v>6614.412973344798</v>
      </c>
      <c r="DT279" s="410">
        <f t="shared" si="304"/>
        <v>7096.0746707500002</v>
      </c>
      <c r="DU279" s="410">
        <f t="shared" si="304"/>
        <v>6056.3821230964013</v>
      </c>
      <c r="DV279" s="410">
        <f t="shared" si="304"/>
        <v>6489.2683689531996</v>
      </c>
      <c r="DW279" s="410">
        <f t="shared" si="304"/>
        <v>6165.7237381580007</v>
      </c>
      <c r="DX279" s="410">
        <f t="shared" si="304"/>
        <v>4884.3427346120006</v>
      </c>
      <c r="DY279" s="410">
        <f t="shared" si="304"/>
        <v>4427.8326267615994</v>
      </c>
      <c r="DZ279" s="410">
        <f t="shared" ref="DZ279:EA279" si="305">+DZ223+DZ236</f>
        <v>3013.8623350739999</v>
      </c>
      <c r="EA279" s="410">
        <f t="shared" si="305"/>
        <v>0</v>
      </c>
    </row>
    <row r="280" spans="2:131" ht="20.100000000000001" customHeight="1" x14ac:dyDescent="0.25">
      <c r="B280" s="179" t="s">
        <v>98</v>
      </c>
      <c r="D280" s="410">
        <f t="shared" ref="D280:AI280" si="306">+D224+D237</f>
        <v>4708.1982852379006</v>
      </c>
      <c r="E280" s="410">
        <f t="shared" si="306"/>
        <v>5324.7475112027996</v>
      </c>
      <c r="F280" s="410">
        <f t="shared" si="306"/>
        <v>4416.1858802015995</v>
      </c>
      <c r="G280" s="410">
        <f t="shared" si="306"/>
        <v>4714.3362410249993</v>
      </c>
      <c r="H280" s="410">
        <f t="shared" si="306"/>
        <v>5894.0271450493001</v>
      </c>
      <c r="I280" s="410">
        <f t="shared" si="306"/>
        <v>4198.3086468501006</v>
      </c>
      <c r="J280" s="410">
        <f t="shared" si="306"/>
        <v>4376.3486489389998</v>
      </c>
      <c r="K280" s="410">
        <f t="shared" si="306"/>
        <v>3996.7740309561004</v>
      </c>
      <c r="L280" s="410">
        <f t="shared" si="306"/>
        <v>5011.6526181829004</v>
      </c>
      <c r="M280" s="410">
        <f t="shared" si="306"/>
        <v>5495.8369787003003</v>
      </c>
      <c r="N280" s="410">
        <f t="shared" si="306"/>
        <v>5854.1176894770015</v>
      </c>
      <c r="O280" s="410">
        <f t="shared" si="306"/>
        <v>7470.6815890282996</v>
      </c>
      <c r="P280" s="410">
        <f t="shared" si="306"/>
        <v>4581.3550566238</v>
      </c>
      <c r="Q280" s="410">
        <f t="shared" si="306"/>
        <v>4975.0647956805997</v>
      </c>
      <c r="R280" s="410">
        <f t="shared" si="306"/>
        <v>5148.8594672097997</v>
      </c>
      <c r="S280" s="410">
        <f t="shared" si="306"/>
        <v>6492.6906824238004</v>
      </c>
      <c r="T280" s="410">
        <f t="shared" si="306"/>
        <v>6172.1506725980998</v>
      </c>
      <c r="U280" s="410">
        <f t="shared" si="306"/>
        <v>6479.5726533545985</v>
      </c>
      <c r="V280" s="410">
        <f t="shared" si="306"/>
        <v>6052.0513739938997</v>
      </c>
      <c r="W280" s="410">
        <f t="shared" si="306"/>
        <v>6287.5846219883006</v>
      </c>
      <c r="X280" s="410">
        <f t="shared" si="306"/>
        <v>6270.2482215084001</v>
      </c>
      <c r="Y280" s="410">
        <f t="shared" si="306"/>
        <v>5985.2458897722991</v>
      </c>
      <c r="Z280" s="410">
        <f t="shared" si="306"/>
        <v>5594.611083956901</v>
      </c>
      <c r="AA280" s="410">
        <f t="shared" si="306"/>
        <v>6770.7682426218998</v>
      </c>
      <c r="AB280" s="410">
        <f t="shared" si="306"/>
        <v>4698.0484647305993</v>
      </c>
      <c r="AC280" s="410">
        <f t="shared" si="306"/>
        <v>5225.5303335956996</v>
      </c>
      <c r="AD280" s="410">
        <f t="shared" si="306"/>
        <v>6148.0821224341998</v>
      </c>
      <c r="AE280" s="410">
        <f t="shared" si="306"/>
        <v>8950.2856114589031</v>
      </c>
      <c r="AF280" s="410">
        <f t="shared" si="306"/>
        <v>11683.496309090098</v>
      </c>
      <c r="AG280" s="410">
        <f t="shared" si="306"/>
        <v>8326.5485025729995</v>
      </c>
      <c r="AH280" s="410">
        <f t="shared" si="306"/>
        <v>8184.4380855330992</v>
      </c>
      <c r="AI280" s="410">
        <f t="shared" si="306"/>
        <v>6389.6405071366007</v>
      </c>
      <c r="AJ280" s="410">
        <f t="shared" ref="AJ280:BO280" si="307">+AJ224+AJ237</f>
        <v>7980.0089660971007</v>
      </c>
      <c r="AK280" s="410">
        <f t="shared" si="307"/>
        <v>6650.0354674030004</v>
      </c>
      <c r="AL280" s="410">
        <f t="shared" si="307"/>
        <v>7842.9607993623003</v>
      </c>
      <c r="AM280" s="410">
        <f t="shared" si="307"/>
        <v>9861.6770347262009</v>
      </c>
      <c r="AN280" s="410">
        <f t="shared" si="307"/>
        <v>7567.1552426896014</v>
      </c>
      <c r="AO280" s="410">
        <f t="shared" si="307"/>
        <v>7154.4043447876029</v>
      </c>
      <c r="AP280" s="410">
        <f t="shared" si="307"/>
        <v>8562.4444160160037</v>
      </c>
      <c r="AQ280" s="410">
        <f t="shared" si="307"/>
        <v>7380.5275544080032</v>
      </c>
      <c r="AR280" s="410">
        <f t="shared" si="307"/>
        <v>9427.1864533855951</v>
      </c>
      <c r="AS280" s="410">
        <f t="shared" si="307"/>
        <v>8267.4581706693989</v>
      </c>
      <c r="AT280" s="410">
        <f t="shared" si="307"/>
        <v>8653.0624096003994</v>
      </c>
      <c r="AU280" s="410">
        <f t="shared" si="307"/>
        <v>8559.6836441581981</v>
      </c>
      <c r="AV280" s="410">
        <f t="shared" si="307"/>
        <v>7991.8010390597983</v>
      </c>
      <c r="AW280" s="410">
        <f t="shared" si="307"/>
        <v>9796.7000177958034</v>
      </c>
      <c r="AX280" s="410">
        <f t="shared" si="307"/>
        <v>6573.5236085111983</v>
      </c>
      <c r="AY280" s="410">
        <f t="shared" si="307"/>
        <v>6856.4861143921989</v>
      </c>
      <c r="AZ280" s="410">
        <f t="shared" si="307"/>
        <v>8465.4263174741991</v>
      </c>
      <c r="BA280" s="410">
        <f t="shared" si="307"/>
        <v>6100.0768032270007</v>
      </c>
      <c r="BB280" s="410">
        <f t="shared" si="307"/>
        <v>6943.0919878839977</v>
      </c>
      <c r="BC280" s="410">
        <f t="shared" si="307"/>
        <v>9694.3037866062041</v>
      </c>
      <c r="BD280" s="410">
        <f t="shared" si="307"/>
        <v>10702.162002124398</v>
      </c>
      <c r="BE280" s="410">
        <f t="shared" si="307"/>
        <v>10019.412711495999</v>
      </c>
      <c r="BF280" s="410">
        <f t="shared" si="307"/>
        <v>11365.921394282799</v>
      </c>
      <c r="BG280" s="410">
        <f t="shared" si="307"/>
        <v>11043.056810987797</v>
      </c>
      <c r="BH280" s="410">
        <f t="shared" si="307"/>
        <v>8523.1436072016022</v>
      </c>
      <c r="BI280" s="410">
        <f t="shared" si="307"/>
        <v>9701.0163812191968</v>
      </c>
      <c r="BJ280" s="410">
        <f t="shared" si="307"/>
        <v>10352.050968915801</v>
      </c>
      <c r="BK280" s="410">
        <f t="shared" si="307"/>
        <v>10208.821292548593</v>
      </c>
      <c r="BL280" s="410">
        <f t="shared" si="307"/>
        <v>113118.48406396761</v>
      </c>
      <c r="BM280" s="410">
        <f t="shared" si="307"/>
        <v>9845.1655824104</v>
      </c>
      <c r="BN280" s="410">
        <f t="shared" si="307"/>
        <v>9170.583745846001</v>
      </c>
      <c r="BO280" s="410">
        <f t="shared" si="307"/>
        <v>11878.170203798196</v>
      </c>
      <c r="BP280" s="410">
        <f t="shared" ref="BP280:CU280" si="308">+BP224+BP237</f>
        <v>12799.970977451798</v>
      </c>
      <c r="BQ280" s="410">
        <f t="shared" si="308"/>
        <v>14338.209533116396</v>
      </c>
      <c r="BR280" s="410">
        <f t="shared" si="308"/>
        <v>12323.583872643005</v>
      </c>
      <c r="BS280" s="410">
        <f t="shared" si="308"/>
        <v>15149.665670221197</v>
      </c>
      <c r="BT280" s="410">
        <f t="shared" si="308"/>
        <v>11963.528728274596</v>
      </c>
      <c r="BU280" s="410">
        <f t="shared" si="308"/>
        <v>9838.8015585583962</v>
      </c>
      <c r="BV280" s="410">
        <f t="shared" si="308"/>
        <v>12543.612681994202</v>
      </c>
      <c r="BW280" s="410">
        <f t="shared" si="308"/>
        <v>9359.4302227944027</v>
      </c>
      <c r="BX280" s="410">
        <f t="shared" si="308"/>
        <v>12687.589182141804</v>
      </c>
      <c r="BY280" s="410">
        <f t="shared" si="308"/>
        <v>141898.31195925039</v>
      </c>
      <c r="BZ280" s="410">
        <f t="shared" si="308"/>
        <v>10557.009523436802</v>
      </c>
      <c r="CA280" s="410">
        <f t="shared" si="308"/>
        <v>9540.5511680075942</v>
      </c>
      <c r="CB280" s="410">
        <f t="shared" si="308"/>
        <v>10667.762264999796</v>
      </c>
      <c r="CC280" s="410">
        <f t="shared" si="308"/>
        <v>14648.951050764999</v>
      </c>
      <c r="CD280" s="410">
        <f t="shared" si="308"/>
        <v>11745.914899223599</v>
      </c>
      <c r="CE280" s="410">
        <f t="shared" si="308"/>
        <v>11741.707220508792</v>
      </c>
      <c r="CF280" s="410">
        <f t="shared" si="308"/>
        <v>15504.319327433606</v>
      </c>
      <c r="CG280" s="410">
        <f t="shared" si="308"/>
        <v>10489.614801073205</v>
      </c>
      <c r="CH280" s="410">
        <f t="shared" si="308"/>
        <v>9067.6249756387951</v>
      </c>
      <c r="CI280" s="410">
        <f t="shared" si="308"/>
        <v>10834.479641045009</v>
      </c>
      <c r="CJ280" s="410">
        <f t="shared" si="308"/>
        <v>10191.971960523999</v>
      </c>
      <c r="CK280" s="410">
        <f t="shared" si="308"/>
        <v>15153.677024135199</v>
      </c>
      <c r="CL280" s="410">
        <f t="shared" si="308"/>
        <v>140143.5838567914</v>
      </c>
      <c r="CM280" s="410">
        <f t="shared" si="308"/>
        <v>13676.9087713114</v>
      </c>
      <c r="CN280" s="410">
        <f t="shared" si="308"/>
        <v>14439.517844619617</v>
      </c>
      <c r="CO280" s="410">
        <f t="shared" si="308"/>
        <v>15688.663911309601</v>
      </c>
      <c r="CP280" s="410">
        <f t="shared" si="308"/>
        <v>14807.388268018396</v>
      </c>
      <c r="CQ280" s="410">
        <f t="shared" si="308"/>
        <v>17100.363402435203</v>
      </c>
      <c r="CR280" s="410">
        <f t="shared" si="308"/>
        <v>17265.192307451805</v>
      </c>
      <c r="CS280" s="410">
        <f t="shared" si="308"/>
        <v>15958.661402324589</v>
      </c>
      <c r="CT280" s="410">
        <f t="shared" si="308"/>
        <v>22874.744349996203</v>
      </c>
      <c r="CU280" s="410">
        <f t="shared" si="308"/>
        <v>24035.255924083409</v>
      </c>
      <c r="CV280" s="410">
        <f t="shared" ref="CV280:DY280" si="309">+CV224+CV237</f>
        <v>25051.207332259</v>
      </c>
      <c r="CW280" s="410">
        <f t="shared" si="309"/>
        <v>21627.367670654603</v>
      </c>
      <c r="CX280" s="410">
        <f t="shared" si="309"/>
        <v>23333.73610346442</v>
      </c>
      <c r="CY280" s="410">
        <f t="shared" si="309"/>
        <v>225859.00728792831</v>
      </c>
      <c r="CZ280" s="410">
        <f t="shared" si="309"/>
        <v>18616.385331715603</v>
      </c>
      <c r="DA280" s="410">
        <f t="shared" si="309"/>
        <v>17521.42917811299</v>
      </c>
      <c r="DB280" s="410">
        <f t="shared" si="309"/>
        <v>21865.780242636803</v>
      </c>
      <c r="DC280" s="410">
        <f t="shared" si="309"/>
        <v>23407.011291149021</v>
      </c>
      <c r="DD280" s="410">
        <f t="shared" si="309"/>
        <v>23902.627654714401</v>
      </c>
      <c r="DE280" s="410">
        <f t="shared" si="309"/>
        <v>20809.360266971406</v>
      </c>
      <c r="DF280" s="410">
        <f t="shared" si="309"/>
        <v>21021.668574294989</v>
      </c>
      <c r="DG280" s="410">
        <f t="shared" si="309"/>
        <v>19036.070593008404</v>
      </c>
      <c r="DH280" s="410">
        <f t="shared" si="309"/>
        <v>20196.018280289398</v>
      </c>
      <c r="DI280" s="410">
        <f t="shared" si="309"/>
        <v>21070.055893529399</v>
      </c>
      <c r="DJ280" s="410">
        <f t="shared" si="309"/>
        <v>21004.434285880998</v>
      </c>
      <c r="DK280" s="410">
        <f t="shared" si="309"/>
        <v>23208.372233168811</v>
      </c>
      <c r="DL280" s="410">
        <f t="shared" si="309"/>
        <v>251659.21382547222</v>
      </c>
      <c r="DM280" s="410">
        <f t="shared" si="309"/>
        <v>21627.011354363</v>
      </c>
      <c r="DN280" s="410">
        <f t="shared" si="309"/>
        <v>18065.886486374806</v>
      </c>
      <c r="DO280" s="410">
        <f t="shared" si="309"/>
        <v>22716.435454808186</v>
      </c>
      <c r="DP280" s="410">
        <f t="shared" si="309"/>
        <v>29238.166033239395</v>
      </c>
      <c r="DQ280" s="410">
        <f t="shared" si="309"/>
        <v>25953.390918902569</v>
      </c>
      <c r="DR280" s="410">
        <f t="shared" si="309"/>
        <v>23184.000268727203</v>
      </c>
      <c r="DS280" s="410">
        <f t="shared" si="309"/>
        <v>24721.93663584219</v>
      </c>
      <c r="DT280" s="410">
        <f t="shared" si="309"/>
        <v>22925.153796065581</v>
      </c>
      <c r="DU280" s="410">
        <f t="shared" si="309"/>
        <v>21963.426153741999</v>
      </c>
      <c r="DV280" s="410">
        <f t="shared" si="309"/>
        <v>31931.033903834337</v>
      </c>
      <c r="DW280" s="410">
        <f t="shared" si="309"/>
        <v>20974.598991404615</v>
      </c>
      <c r="DX280" s="410">
        <f t="shared" si="309"/>
        <v>19995.923429010989</v>
      </c>
      <c r="DY280" s="410">
        <f t="shared" si="309"/>
        <v>18869.685097321606</v>
      </c>
      <c r="DZ280" s="410">
        <f t="shared" ref="DZ280:EA280" si="310">+DZ224+DZ237</f>
        <v>13352.125046118001</v>
      </c>
      <c r="EA280" s="410">
        <f t="shared" si="310"/>
        <v>0</v>
      </c>
    </row>
    <row r="281" spans="2:131" ht="20.100000000000001" customHeight="1" x14ac:dyDescent="0.25">
      <c r="B281" s="179" t="s">
        <v>99</v>
      </c>
      <c r="D281" s="410">
        <f t="shared" ref="D281:AI281" si="311">+D225+D238</f>
        <v>4085.0460578963998</v>
      </c>
      <c r="E281" s="410">
        <f t="shared" si="311"/>
        <v>3788.3703032262001</v>
      </c>
      <c r="F281" s="410">
        <f t="shared" si="311"/>
        <v>4253.1509172848</v>
      </c>
      <c r="G281" s="410">
        <f t="shared" si="311"/>
        <v>4588.2708626139001</v>
      </c>
      <c r="H281" s="410">
        <f t="shared" si="311"/>
        <v>4333.2526249577004</v>
      </c>
      <c r="I281" s="410">
        <f t="shared" si="311"/>
        <v>4610.5983065750006</v>
      </c>
      <c r="J281" s="410">
        <f t="shared" si="311"/>
        <v>4505.7703443203</v>
      </c>
      <c r="K281" s="410">
        <f t="shared" si="311"/>
        <v>4539.8198386831991</v>
      </c>
      <c r="L281" s="410">
        <f t="shared" si="311"/>
        <v>5555.1135349966007</v>
      </c>
      <c r="M281" s="410">
        <f t="shared" si="311"/>
        <v>5225.5926852063994</v>
      </c>
      <c r="N281" s="410">
        <f t="shared" si="311"/>
        <v>5021.0352607530003</v>
      </c>
      <c r="O281" s="410">
        <f t="shared" si="311"/>
        <v>5360.390376834599</v>
      </c>
      <c r="P281" s="410">
        <f t="shared" si="311"/>
        <v>4715.8867480870013</v>
      </c>
      <c r="Q281" s="410">
        <f t="shared" si="311"/>
        <v>4114.8934134566016</v>
      </c>
      <c r="R281" s="410">
        <f t="shared" si="311"/>
        <v>5227.2823216611978</v>
      </c>
      <c r="S281" s="410">
        <f t="shared" si="311"/>
        <v>5329.4312600567991</v>
      </c>
      <c r="T281" s="410">
        <f t="shared" si="311"/>
        <v>4763.9346570735997</v>
      </c>
      <c r="U281" s="410">
        <f t="shared" si="311"/>
        <v>4721.1336358478002</v>
      </c>
      <c r="V281" s="410">
        <f t="shared" si="311"/>
        <v>5699.9089974723993</v>
      </c>
      <c r="W281" s="410">
        <f t="shared" si="311"/>
        <v>5335.4464863120011</v>
      </c>
      <c r="X281" s="410">
        <f t="shared" si="311"/>
        <v>4712.7094189666022</v>
      </c>
      <c r="Y281" s="410">
        <f t="shared" si="311"/>
        <v>5645.4647040737991</v>
      </c>
      <c r="Z281" s="410">
        <f t="shared" si="311"/>
        <v>4751.1233817064995</v>
      </c>
      <c r="AA281" s="410">
        <f t="shared" si="311"/>
        <v>6551.0347551170007</v>
      </c>
      <c r="AB281" s="410">
        <f t="shared" si="311"/>
        <v>5211.6618308916004</v>
      </c>
      <c r="AC281" s="410">
        <f t="shared" si="311"/>
        <v>5150.1082748432</v>
      </c>
      <c r="AD281" s="410">
        <f t="shared" si="311"/>
        <v>5814.4922885440001</v>
      </c>
      <c r="AE281" s="410">
        <f t="shared" si="311"/>
        <v>7194.0694607337991</v>
      </c>
      <c r="AF281" s="410">
        <f t="shared" si="311"/>
        <v>6676.0843588613989</v>
      </c>
      <c r="AG281" s="410">
        <f t="shared" si="311"/>
        <v>5692.8326266275999</v>
      </c>
      <c r="AH281" s="410">
        <f t="shared" si="311"/>
        <v>9729.3587931047987</v>
      </c>
      <c r="AI281" s="410">
        <f t="shared" si="311"/>
        <v>7497.7514727374</v>
      </c>
      <c r="AJ281" s="410">
        <f t="shared" ref="AJ281:BO281" si="312">+AJ225+AJ238</f>
        <v>8303.8376145909006</v>
      </c>
      <c r="AK281" s="410">
        <f t="shared" si="312"/>
        <v>7614.3215494836004</v>
      </c>
      <c r="AL281" s="410">
        <f t="shared" si="312"/>
        <v>7923.2750666785996</v>
      </c>
      <c r="AM281" s="410">
        <f t="shared" si="312"/>
        <v>10019.7367067208</v>
      </c>
      <c r="AN281" s="410">
        <f t="shared" si="312"/>
        <v>8821.2518238822013</v>
      </c>
      <c r="AO281" s="410">
        <f t="shared" si="312"/>
        <v>7017.2391138000021</v>
      </c>
      <c r="AP281" s="410">
        <f t="shared" si="312"/>
        <v>9547.6067961092031</v>
      </c>
      <c r="AQ281" s="410">
        <f t="shared" si="312"/>
        <v>10317.284920644801</v>
      </c>
      <c r="AR281" s="410">
        <f t="shared" si="312"/>
        <v>10885.49145614</v>
      </c>
      <c r="AS281" s="410">
        <f t="shared" si="312"/>
        <v>9044.722099353201</v>
      </c>
      <c r="AT281" s="410">
        <f t="shared" si="312"/>
        <v>11369.510405178</v>
      </c>
      <c r="AU281" s="410">
        <f t="shared" si="312"/>
        <v>10346.169240180001</v>
      </c>
      <c r="AV281" s="410">
        <f t="shared" si="312"/>
        <v>9185.2745384164009</v>
      </c>
      <c r="AW281" s="410">
        <f t="shared" si="312"/>
        <v>11794.769074799598</v>
      </c>
      <c r="AX281" s="410">
        <f t="shared" si="312"/>
        <v>10456.140187401399</v>
      </c>
      <c r="AY281" s="410">
        <f t="shared" si="312"/>
        <v>10896.803096643802</v>
      </c>
      <c r="AZ281" s="410">
        <f t="shared" si="312"/>
        <v>10810.973484036602</v>
      </c>
      <c r="BA281" s="410">
        <f t="shared" si="312"/>
        <v>9058.8000061753992</v>
      </c>
      <c r="BB281" s="410">
        <f t="shared" si="312"/>
        <v>10729.909031157596</v>
      </c>
      <c r="BC281" s="410">
        <f t="shared" si="312"/>
        <v>12738.335045033999</v>
      </c>
      <c r="BD281" s="410">
        <f t="shared" si="312"/>
        <v>11138.650013153594</v>
      </c>
      <c r="BE281" s="410">
        <f t="shared" si="312"/>
        <v>10947.396858283595</v>
      </c>
      <c r="BF281" s="410">
        <f t="shared" si="312"/>
        <v>12632.47301587</v>
      </c>
      <c r="BG281" s="410">
        <f t="shared" si="312"/>
        <v>11198.161034875204</v>
      </c>
      <c r="BH281" s="410">
        <f t="shared" si="312"/>
        <v>10722.111529498801</v>
      </c>
      <c r="BI281" s="410">
        <f t="shared" si="312"/>
        <v>11743.847255822402</v>
      </c>
      <c r="BJ281" s="410">
        <f t="shared" si="312"/>
        <v>11290.426205559597</v>
      </c>
      <c r="BK281" s="410">
        <f t="shared" si="312"/>
        <v>14215.752570348795</v>
      </c>
      <c r="BL281" s="410">
        <f t="shared" si="312"/>
        <v>137226.83604981558</v>
      </c>
      <c r="BM281" s="410">
        <f t="shared" si="312"/>
        <v>12964.190880851598</v>
      </c>
      <c r="BN281" s="410">
        <f t="shared" si="312"/>
        <v>10364.493823453204</v>
      </c>
      <c r="BO281" s="410">
        <f t="shared" si="312"/>
        <v>10472.582842125597</v>
      </c>
      <c r="BP281" s="410">
        <f t="shared" ref="BP281:CU281" si="313">+BP225+BP238</f>
        <v>13151.908600921593</v>
      </c>
      <c r="BQ281" s="410">
        <f t="shared" si="313"/>
        <v>13241.075117342001</v>
      </c>
      <c r="BR281" s="410">
        <f t="shared" si="313"/>
        <v>11707.749688541597</v>
      </c>
      <c r="BS281" s="410">
        <f t="shared" si="313"/>
        <v>14656.543309713194</v>
      </c>
      <c r="BT281" s="410">
        <f t="shared" si="313"/>
        <v>11245.688171367996</v>
      </c>
      <c r="BU281" s="410">
        <f t="shared" si="313"/>
        <v>13284.6145515596</v>
      </c>
      <c r="BV281" s="410">
        <f t="shared" si="313"/>
        <v>13171.345551372004</v>
      </c>
      <c r="BW281" s="410">
        <f t="shared" si="313"/>
        <v>11006.592981879203</v>
      </c>
      <c r="BX281" s="410">
        <f t="shared" si="313"/>
        <v>16920.756149307999</v>
      </c>
      <c r="BY281" s="410">
        <f t="shared" si="313"/>
        <v>152187.54166843562</v>
      </c>
      <c r="BZ281" s="410">
        <f t="shared" si="313"/>
        <v>12940.746403763605</v>
      </c>
      <c r="CA281" s="410">
        <f t="shared" si="313"/>
        <v>10913.8590345952</v>
      </c>
      <c r="CB281" s="410">
        <f t="shared" si="313"/>
        <v>11259.193025132005</v>
      </c>
      <c r="CC281" s="410">
        <f t="shared" si="313"/>
        <v>13008.093457273591</v>
      </c>
      <c r="CD281" s="410">
        <f t="shared" si="313"/>
        <v>11620.775444185601</v>
      </c>
      <c r="CE281" s="410">
        <f t="shared" si="313"/>
        <v>12579.213577553197</v>
      </c>
      <c r="CF281" s="410">
        <f t="shared" si="313"/>
        <v>13609.245798002001</v>
      </c>
      <c r="CG281" s="410">
        <f t="shared" si="313"/>
        <v>11013.688348970802</v>
      </c>
      <c r="CH281" s="410">
        <f t="shared" si="313"/>
        <v>12545.735823881207</v>
      </c>
      <c r="CI281" s="410">
        <f t="shared" si="313"/>
        <v>15680.800363019203</v>
      </c>
      <c r="CJ281" s="410">
        <f t="shared" si="313"/>
        <v>13102.683475493195</v>
      </c>
      <c r="CK281" s="410">
        <f t="shared" si="313"/>
        <v>19346.20569899719</v>
      </c>
      <c r="CL281" s="410">
        <f t="shared" si="313"/>
        <v>157620.24045086678</v>
      </c>
      <c r="CM281" s="410">
        <f t="shared" si="313"/>
        <v>12235.402745810399</v>
      </c>
      <c r="CN281" s="410">
        <f t="shared" si="313"/>
        <v>10860.803291358796</v>
      </c>
      <c r="CO281" s="410">
        <f t="shared" si="313"/>
        <v>14912.831600480002</v>
      </c>
      <c r="CP281" s="410">
        <f t="shared" si="313"/>
        <v>15720.969487205997</v>
      </c>
      <c r="CQ281" s="410">
        <f t="shared" si="313"/>
        <v>14942.549106524795</v>
      </c>
      <c r="CR281" s="410">
        <f t="shared" si="313"/>
        <v>15223.325932441197</v>
      </c>
      <c r="CS281" s="410">
        <f t="shared" si="313"/>
        <v>11816.251260774006</v>
      </c>
      <c r="CT281" s="410">
        <f t="shared" si="313"/>
        <v>13386.080111126004</v>
      </c>
      <c r="CU281" s="410">
        <f t="shared" si="313"/>
        <v>13132.018079947204</v>
      </c>
      <c r="CV281" s="410">
        <f t="shared" ref="CV281:DY281" si="314">+CV225+CV238</f>
        <v>13388.765644164005</v>
      </c>
      <c r="CW281" s="410">
        <f t="shared" si="314"/>
        <v>13345.309154556409</v>
      </c>
      <c r="CX281" s="410">
        <f t="shared" si="314"/>
        <v>17701.325445318398</v>
      </c>
      <c r="CY281" s="410">
        <f t="shared" si="314"/>
        <v>166665.63185970721</v>
      </c>
      <c r="CZ281" s="410">
        <f t="shared" si="314"/>
        <v>11543.5143787288</v>
      </c>
      <c r="DA281" s="410">
        <f t="shared" si="314"/>
        <v>9385.3339895991994</v>
      </c>
      <c r="DB281" s="410">
        <f t="shared" si="314"/>
        <v>13127.692704064802</v>
      </c>
      <c r="DC281" s="410">
        <f t="shared" si="314"/>
        <v>14405.041796526804</v>
      </c>
      <c r="DD281" s="410">
        <f t="shared" si="314"/>
        <v>15499.104948377195</v>
      </c>
      <c r="DE281" s="410">
        <f t="shared" si="314"/>
        <v>12924.692841042401</v>
      </c>
      <c r="DF281" s="410">
        <f t="shared" si="314"/>
        <v>12828.839307048009</v>
      </c>
      <c r="DG281" s="410">
        <f t="shared" si="314"/>
        <v>13467.138473451198</v>
      </c>
      <c r="DH281" s="410">
        <f t="shared" si="314"/>
        <v>13209.252616744805</v>
      </c>
      <c r="DI281" s="410">
        <f t="shared" si="314"/>
        <v>14716.2250879808</v>
      </c>
      <c r="DJ281" s="410">
        <f t="shared" si="314"/>
        <v>13814.481322751202</v>
      </c>
      <c r="DK281" s="410">
        <f t="shared" si="314"/>
        <v>15799.848064255202</v>
      </c>
      <c r="DL281" s="410">
        <f t="shared" si="314"/>
        <v>160721.1655305704</v>
      </c>
      <c r="DM281" s="410">
        <f t="shared" si="314"/>
        <v>14971.248298109995</v>
      </c>
      <c r="DN281" s="410">
        <f t="shared" si="314"/>
        <v>10819.975940527595</v>
      </c>
      <c r="DO281" s="410">
        <f t="shared" si="314"/>
        <v>13451.199557213995</v>
      </c>
      <c r="DP281" s="410">
        <f t="shared" si="314"/>
        <v>16014.429438382807</v>
      </c>
      <c r="DQ281" s="410">
        <f t="shared" si="314"/>
        <v>14655.928235979991</v>
      </c>
      <c r="DR281" s="410">
        <f t="shared" si="314"/>
        <v>14979.308112487193</v>
      </c>
      <c r="DS281" s="410">
        <f t="shared" si="314"/>
        <v>14992.419826424402</v>
      </c>
      <c r="DT281" s="410">
        <f t="shared" si="314"/>
        <v>14786.866586176397</v>
      </c>
      <c r="DU281" s="410">
        <f t="shared" si="314"/>
        <v>12973.118991352805</v>
      </c>
      <c r="DV281" s="410">
        <f t="shared" si="314"/>
        <v>15169.747656324398</v>
      </c>
      <c r="DW281" s="410">
        <f t="shared" si="314"/>
        <v>16172.969164290396</v>
      </c>
      <c r="DX281" s="410">
        <f t="shared" si="314"/>
        <v>18242.063439670797</v>
      </c>
      <c r="DY281" s="410">
        <f t="shared" si="314"/>
        <v>19148.703261474802</v>
      </c>
      <c r="DZ281" s="410">
        <f t="shared" ref="DZ281:EA281" si="315">+DZ225+DZ238</f>
        <v>13214.455383741195</v>
      </c>
      <c r="EA281" s="410">
        <f t="shared" si="315"/>
        <v>0</v>
      </c>
    </row>
    <row r="282" spans="2:131" ht="20.100000000000001" customHeight="1" x14ac:dyDescent="0.25">
      <c r="B282" s="452" t="s">
        <v>259</v>
      </c>
      <c r="D282" s="410">
        <f t="shared" ref="D282:BM283" si="316">+D226+D239</f>
        <v>0</v>
      </c>
      <c r="E282" s="410">
        <f t="shared" si="316"/>
        <v>0</v>
      </c>
      <c r="F282" s="410">
        <f t="shared" si="316"/>
        <v>0</v>
      </c>
      <c r="G282" s="410">
        <f t="shared" si="316"/>
        <v>0</v>
      </c>
      <c r="H282" s="410">
        <f t="shared" si="316"/>
        <v>0</v>
      </c>
      <c r="I282" s="410">
        <f t="shared" si="316"/>
        <v>0</v>
      </c>
      <c r="J282" s="410">
        <f t="shared" si="316"/>
        <v>0</v>
      </c>
      <c r="K282" s="410">
        <f t="shared" si="316"/>
        <v>0</v>
      </c>
      <c r="L282" s="410">
        <f t="shared" si="316"/>
        <v>0</v>
      </c>
      <c r="M282" s="410">
        <f t="shared" si="316"/>
        <v>0</v>
      </c>
      <c r="N282" s="410">
        <f t="shared" si="316"/>
        <v>0</v>
      </c>
      <c r="O282" s="410">
        <f t="shared" si="316"/>
        <v>0</v>
      </c>
      <c r="P282" s="410">
        <f t="shared" si="316"/>
        <v>0</v>
      </c>
      <c r="Q282" s="410">
        <f t="shared" si="316"/>
        <v>0</v>
      </c>
      <c r="R282" s="410">
        <f t="shared" si="316"/>
        <v>0</v>
      </c>
      <c r="S282" s="410">
        <f t="shared" si="316"/>
        <v>0</v>
      </c>
      <c r="T282" s="410">
        <f t="shared" si="316"/>
        <v>0</v>
      </c>
      <c r="U282" s="410">
        <f t="shared" si="316"/>
        <v>0</v>
      </c>
      <c r="V282" s="410">
        <f t="shared" si="316"/>
        <v>0</v>
      </c>
      <c r="W282" s="410">
        <f t="shared" si="316"/>
        <v>0</v>
      </c>
      <c r="X282" s="410">
        <f t="shared" si="316"/>
        <v>0</v>
      </c>
      <c r="Y282" s="410">
        <f t="shared" si="316"/>
        <v>0</v>
      </c>
      <c r="Z282" s="410">
        <f t="shared" si="316"/>
        <v>0</v>
      </c>
      <c r="AA282" s="410">
        <f t="shared" si="316"/>
        <v>0</v>
      </c>
      <c r="AB282" s="410">
        <f t="shared" si="316"/>
        <v>0</v>
      </c>
      <c r="AC282" s="410">
        <f t="shared" si="316"/>
        <v>0</v>
      </c>
      <c r="AD282" s="410">
        <f t="shared" si="316"/>
        <v>0</v>
      </c>
      <c r="AE282" s="410">
        <f t="shared" si="316"/>
        <v>0</v>
      </c>
      <c r="AF282" s="410">
        <f t="shared" si="316"/>
        <v>0</v>
      </c>
      <c r="AG282" s="410">
        <f t="shared" si="316"/>
        <v>0</v>
      </c>
      <c r="AH282" s="410">
        <f t="shared" si="316"/>
        <v>0</v>
      </c>
      <c r="AI282" s="410">
        <f t="shared" si="316"/>
        <v>0</v>
      </c>
      <c r="AJ282" s="410">
        <f t="shared" si="316"/>
        <v>0</v>
      </c>
      <c r="AK282" s="410">
        <f t="shared" si="316"/>
        <v>0</v>
      </c>
      <c r="AL282" s="410">
        <f t="shared" si="316"/>
        <v>0</v>
      </c>
      <c r="AM282" s="410">
        <f t="shared" si="316"/>
        <v>0</v>
      </c>
      <c r="AN282" s="410">
        <f t="shared" si="316"/>
        <v>0</v>
      </c>
      <c r="AO282" s="410">
        <f t="shared" si="316"/>
        <v>0</v>
      </c>
      <c r="AP282" s="410">
        <f t="shared" si="316"/>
        <v>0</v>
      </c>
      <c r="AQ282" s="410">
        <f t="shared" si="316"/>
        <v>0</v>
      </c>
      <c r="AR282" s="410">
        <f t="shared" si="316"/>
        <v>0</v>
      </c>
      <c r="AS282" s="410">
        <f t="shared" si="316"/>
        <v>0</v>
      </c>
      <c r="AT282" s="410">
        <f t="shared" si="316"/>
        <v>0</v>
      </c>
      <c r="AU282" s="410">
        <f t="shared" si="316"/>
        <v>0</v>
      </c>
      <c r="AV282" s="410">
        <f t="shared" si="316"/>
        <v>0</v>
      </c>
      <c r="AW282" s="410">
        <f t="shared" si="316"/>
        <v>0</v>
      </c>
      <c r="AX282" s="410">
        <f t="shared" si="316"/>
        <v>0</v>
      </c>
      <c r="AY282" s="410">
        <f t="shared" si="316"/>
        <v>0</v>
      </c>
      <c r="AZ282" s="410">
        <f t="shared" si="316"/>
        <v>0</v>
      </c>
      <c r="BA282" s="410">
        <f t="shared" si="316"/>
        <v>0</v>
      </c>
      <c r="BB282" s="410">
        <f t="shared" si="316"/>
        <v>0</v>
      </c>
      <c r="BC282" s="410">
        <f t="shared" si="316"/>
        <v>0</v>
      </c>
      <c r="BD282" s="410">
        <f t="shared" si="316"/>
        <v>0</v>
      </c>
      <c r="BE282" s="410">
        <f t="shared" si="316"/>
        <v>0</v>
      </c>
      <c r="BF282" s="410">
        <f t="shared" si="316"/>
        <v>0</v>
      </c>
      <c r="BG282" s="410">
        <f t="shared" si="316"/>
        <v>0</v>
      </c>
      <c r="BH282" s="410">
        <f t="shared" si="316"/>
        <v>0</v>
      </c>
      <c r="BI282" s="410">
        <f t="shared" si="316"/>
        <v>0</v>
      </c>
      <c r="BJ282" s="410">
        <f t="shared" si="316"/>
        <v>0</v>
      </c>
      <c r="BK282" s="410">
        <f t="shared" si="316"/>
        <v>0</v>
      </c>
      <c r="BL282" s="410">
        <f t="shared" si="316"/>
        <v>0</v>
      </c>
      <c r="BM282" s="410">
        <f t="shared" si="316"/>
        <v>0</v>
      </c>
      <c r="BN282" s="410">
        <f t="shared" ref="BN282:DX283" si="317">+BN226+BN239</f>
        <v>0</v>
      </c>
      <c r="BO282" s="410">
        <f t="shared" si="317"/>
        <v>0</v>
      </c>
      <c r="BP282" s="410">
        <f t="shared" si="317"/>
        <v>0</v>
      </c>
      <c r="BQ282" s="410">
        <f t="shared" si="317"/>
        <v>0</v>
      </c>
      <c r="BR282" s="410">
        <f t="shared" si="317"/>
        <v>0</v>
      </c>
      <c r="BS282" s="410">
        <f t="shared" si="317"/>
        <v>0</v>
      </c>
      <c r="BT282" s="410">
        <f t="shared" si="317"/>
        <v>0</v>
      </c>
      <c r="BU282" s="410">
        <f t="shared" si="317"/>
        <v>0</v>
      </c>
      <c r="BV282" s="410">
        <f t="shared" si="317"/>
        <v>0</v>
      </c>
      <c r="BW282" s="410">
        <f t="shared" si="317"/>
        <v>0</v>
      </c>
      <c r="BX282" s="410">
        <f t="shared" si="317"/>
        <v>0</v>
      </c>
      <c r="BY282" s="410">
        <f t="shared" si="317"/>
        <v>0</v>
      </c>
      <c r="BZ282" s="410">
        <f t="shared" si="317"/>
        <v>0</v>
      </c>
      <c r="CA282" s="410">
        <f t="shared" si="317"/>
        <v>0</v>
      </c>
      <c r="CB282" s="410">
        <f t="shared" si="317"/>
        <v>0</v>
      </c>
      <c r="CC282" s="410">
        <f t="shared" si="317"/>
        <v>0</v>
      </c>
      <c r="CD282" s="410">
        <f t="shared" si="317"/>
        <v>0</v>
      </c>
      <c r="CE282" s="410">
        <f t="shared" si="317"/>
        <v>0</v>
      </c>
      <c r="CF282" s="410">
        <f t="shared" si="317"/>
        <v>0</v>
      </c>
      <c r="CG282" s="410">
        <f t="shared" si="317"/>
        <v>0</v>
      </c>
      <c r="CH282" s="410">
        <f t="shared" si="317"/>
        <v>0</v>
      </c>
      <c r="CI282" s="410">
        <f t="shared" si="317"/>
        <v>0</v>
      </c>
      <c r="CJ282" s="410">
        <f t="shared" si="317"/>
        <v>0</v>
      </c>
      <c r="CK282" s="410">
        <f t="shared" si="317"/>
        <v>0</v>
      </c>
      <c r="CL282" s="410">
        <f t="shared" si="317"/>
        <v>0</v>
      </c>
      <c r="CM282" s="410">
        <f t="shared" si="317"/>
        <v>0</v>
      </c>
      <c r="CN282" s="410">
        <f t="shared" si="317"/>
        <v>0</v>
      </c>
      <c r="CO282" s="410">
        <f t="shared" si="317"/>
        <v>0</v>
      </c>
      <c r="CP282" s="410">
        <f t="shared" si="317"/>
        <v>0</v>
      </c>
      <c r="CQ282" s="410">
        <f t="shared" si="317"/>
        <v>0</v>
      </c>
      <c r="CR282" s="410">
        <f t="shared" si="317"/>
        <v>0</v>
      </c>
      <c r="CS282" s="410">
        <f t="shared" si="317"/>
        <v>0</v>
      </c>
      <c r="CT282" s="410">
        <f t="shared" si="317"/>
        <v>0</v>
      </c>
      <c r="CU282" s="410">
        <f t="shared" si="317"/>
        <v>0</v>
      </c>
      <c r="CV282" s="410">
        <f t="shared" si="317"/>
        <v>0</v>
      </c>
      <c r="CW282" s="410">
        <f t="shared" si="317"/>
        <v>0</v>
      </c>
      <c r="CX282" s="410">
        <f t="shared" si="317"/>
        <v>0</v>
      </c>
      <c r="CY282" s="410">
        <f t="shared" si="317"/>
        <v>0</v>
      </c>
      <c r="CZ282" s="410">
        <f t="shared" si="317"/>
        <v>0</v>
      </c>
      <c r="DA282" s="410">
        <f t="shared" si="317"/>
        <v>0</v>
      </c>
      <c r="DB282" s="410">
        <f t="shared" si="317"/>
        <v>0</v>
      </c>
      <c r="DC282" s="410">
        <f t="shared" si="317"/>
        <v>0</v>
      </c>
      <c r="DD282" s="410">
        <f t="shared" si="317"/>
        <v>0</v>
      </c>
      <c r="DE282" s="410">
        <f t="shared" si="317"/>
        <v>0</v>
      </c>
      <c r="DF282" s="410">
        <f t="shared" si="317"/>
        <v>0</v>
      </c>
      <c r="DG282" s="410">
        <f t="shared" si="317"/>
        <v>0</v>
      </c>
      <c r="DH282" s="410">
        <f t="shared" si="317"/>
        <v>0</v>
      </c>
      <c r="DI282" s="410">
        <f t="shared" si="317"/>
        <v>0</v>
      </c>
      <c r="DJ282" s="410">
        <f t="shared" si="317"/>
        <v>0</v>
      </c>
      <c r="DK282" s="410">
        <f t="shared" si="317"/>
        <v>0</v>
      </c>
      <c r="DL282" s="410">
        <f t="shared" si="317"/>
        <v>0</v>
      </c>
      <c r="DM282" s="410">
        <f t="shared" si="317"/>
        <v>0</v>
      </c>
      <c r="DN282" s="410">
        <f t="shared" si="317"/>
        <v>0</v>
      </c>
      <c r="DO282" s="410">
        <f t="shared" si="317"/>
        <v>0</v>
      </c>
      <c r="DP282" s="410">
        <f t="shared" si="317"/>
        <v>0</v>
      </c>
      <c r="DQ282" s="410">
        <f t="shared" si="317"/>
        <v>0</v>
      </c>
      <c r="DR282" s="410">
        <f t="shared" si="317"/>
        <v>0</v>
      </c>
      <c r="DS282" s="410">
        <f t="shared" si="317"/>
        <v>0</v>
      </c>
      <c r="DT282" s="410">
        <f t="shared" si="317"/>
        <v>0</v>
      </c>
      <c r="DU282" s="410">
        <f t="shared" si="317"/>
        <v>0</v>
      </c>
      <c r="DV282" s="410">
        <f t="shared" si="317"/>
        <v>0</v>
      </c>
      <c r="DW282" s="410">
        <f t="shared" si="317"/>
        <v>0</v>
      </c>
      <c r="DX282" s="410">
        <f t="shared" si="317"/>
        <v>0</v>
      </c>
      <c r="DY282" s="410">
        <f t="shared" ref="DY282:EA283" si="318">+DY226+DY239</f>
        <v>3.9251996999999998</v>
      </c>
      <c r="DZ282" s="410">
        <f t="shared" si="318"/>
        <v>7.3649469800000009</v>
      </c>
      <c r="EA282" s="410">
        <f t="shared" si="318"/>
        <v>0</v>
      </c>
    </row>
    <row r="283" spans="2:131" ht="20.100000000000001" customHeight="1" x14ac:dyDescent="0.25">
      <c r="B283" s="179" t="s">
        <v>143</v>
      </c>
      <c r="D283" s="410">
        <f t="shared" si="316"/>
        <v>0</v>
      </c>
      <c r="E283" s="410">
        <f t="shared" si="316"/>
        <v>0</v>
      </c>
      <c r="F283" s="410">
        <f t="shared" si="316"/>
        <v>0</v>
      </c>
      <c r="G283" s="410">
        <f t="shared" si="316"/>
        <v>0</v>
      </c>
      <c r="H283" s="410">
        <f t="shared" si="316"/>
        <v>3.9999999999999998E-6</v>
      </c>
      <c r="I283" s="410">
        <f t="shared" si="316"/>
        <v>0</v>
      </c>
      <c r="J283" s="410">
        <f t="shared" si="316"/>
        <v>0</v>
      </c>
      <c r="K283" s="410">
        <f t="shared" si="316"/>
        <v>0</v>
      </c>
      <c r="L283" s="410">
        <f t="shared" si="316"/>
        <v>0</v>
      </c>
      <c r="M283" s="410">
        <f t="shared" si="316"/>
        <v>0</v>
      </c>
      <c r="N283" s="410">
        <f t="shared" si="316"/>
        <v>0</v>
      </c>
      <c r="O283" s="410">
        <f t="shared" si="316"/>
        <v>0</v>
      </c>
      <c r="P283" s="410">
        <f t="shared" si="316"/>
        <v>0</v>
      </c>
      <c r="Q283" s="410">
        <f t="shared" si="316"/>
        <v>0</v>
      </c>
      <c r="R283" s="410">
        <f t="shared" si="316"/>
        <v>0</v>
      </c>
      <c r="S283" s="410">
        <f t="shared" si="316"/>
        <v>0</v>
      </c>
      <c r="T283" s="410">
        <f t="shared" si="316"/>
        <v>3.9999999999999998E-6</v>
      </c>
      <c r="U283" s="410">
        <f t="shared" si="316"/>
        <v>0</v>
      </c>
      <c r="V283" s="410">
        <f t="shared" si="316"/>
        <v>0</v>
      </c>
      <c r="W283" s="410">
        <f t="shared" si="316"/>
        <v>0</v>
      </c>
      <c r="X283" s="410">
        <f t="shared" si="316"/>
        <v>0</v>
      </c>
      <c r="Y283" s="410">
        <f t="shared" si="316"/>
        <v>0</v>
      </c>
      <c r="Z283" s="410">
        <f t="shared" si="316"/>
        <v>0</v>
      </c>
      <c r="AA283" s="410">
        <f t="shared" si="316"/>
        <v>0</v>
      </c>
      <c r="AB283" s="410">
        <f t="shared" si="316"/>
        <v>0</v>
      </c>
      <c r="AC283" s="410">
        <f t="shared" si="316"/>
        <v>0</v>
      </c>
      <c r="AD283" s="410">
        <f t="shared" si="316"/>
        <v>0</v>
      </c>
      <c r="AE283" s="410">
        <f t="shared" si="316"/>
        <v>41.622400880000001</v>
      </c>
      <c r="AF283" s="410">
        <f t="shared" si="316"/>
        <v>61.832438359999998</v>
      </c>
      <c r="AG283" s="410">
        <f t="shared" si="316"/>
        <v>0</v>
      </c>
      <c r="AH283" s="410">
        <f t="shared" si="316"/>
        <v>0</v>
      </c>
      <c r="AI283" s="410">
        <f t="shared" si="316"/>
        <v>0</v>
      </c>
      <c r="AJ283" s="410">
        <f t="shared" si="316"/>
        <v>0</v>
      </c>
      <c r="AK283" s="410">
        <f t="shared" si="316"/>
        <v>0</v>
      </c>
      <c r="AL283" s="410">
        <f t="shared" si="316"/>
        <v>0</v>
      </c>
      <c r="AM283" s="410">
        <f t="shared" si="316"/>
        <v>0</v>
      </c>
      <c r="AN283" s="410">
        <f t="shared" si="316"/>
        <v>0</v>
      </c>
      <c r="AO283" s="410">
        <f t="shared" si="316"/>
        <v>0</v>
      </c>
      <c r="AP283" s="410">
        <f t="shared" si="316"/>
        <v>0</v>
      </c>
      <c r="AQ283" s="410">
        <f t="shared" si="316"/>
        <v>0</v>
      </c>
      <c r="AR283" s="410">
        <f t="shared" si="316"/>
        <v>0</v>
      </c>
      <c r="AS283" s="410">
        <f t="shared" si="316"/>
        <v>0</v>
      </c>
      <c r="AT283" s="410">
        <f t="shared" si="316"/>
        <v>0</v>
      </c>
      <c r="AU283" s="410">
        <f t="shared" si="316"/>
        <v>0</v>
      </c>
      <c r="AV283" s="410">
        <f t="shared" si="316"/>
        <v>0</v>
      </c>
      <c r="AW283" s="410">
        <f t="shared" si="316"/>
        <v>0</v>
      </c>
      <c r="AX283" s="410">
        <f t="shared" si="316"/>
        <v>0</v>
      </c>
      <c r="AY283" s="410">
        <f t="shared" si="316"/>
        <v>0</v>
      </c>
      <c r="AZ283" s="410">
        <f t="shared" si="316"/>
        <v>0</v>
      </c>
      <c r="BA283" s="410">
        <f t="shared" si="316"/>
        <v>0</v>
      </c>
      <c r="BB283" s="410">
        <f t="shared" si="316"/>
        <v>0</v>
      </c>
      <c r="BC283" s="410">
        <f t="shared" si="316"/>
        <v>0</v>
      </c>
      <c r="BD283" s="410">
        <f t="shared" si="316"/>
        <v>0</v>
      </c>
      <c r="BE283" s="410">
        <f t="shared" si="316"/>
        <v>0</v>
      </c>
      <c r="BF283" s="410">
        <f t="shared" si="316"/>
        <v>0</v>
      </c>
      <c r="BG283" s="410">
        <f t="shared" si="316"/>
        <v>0</v>
      </c>
      <c r="BH283" s="410">
        <f t="shared" si="316"/>
        <v>0</v>
      </c>
      <c r="BI283" s="410">
        <f t="shared" si="316"/>
        <v>0</v>
      </c>
      <c r="BJ283" s="410">
        <f t="shared" si="316"/>
        <v>0</v>
      </c>
      <c r="BK283" s="410">
        <f t="shared" si="316"/>
        <v>0</v>
      </c>
      <c r="BL283" s="410">
        <f t="shared" si="316"/>
        <v>0</v>
      </c>
      <c r="BM283" s="410">
        <f t="shared" si="316"/>
        <v>0</v>
      </c>
      <c r="BN283" s="410">
        <f t="shared" si="317"/>
        <v>0</v>
      </c>
      <c r="BO283" s="410">
        <f t="shared" si="317"/>
        <v>0</v>
      </c>
      <c r="BP283" s="410">
        <f t="shared" si="317"/>
        <v>0</v>
      </c>
      <c r="BQ283" s="410">
        <f t="shared" si="317"/>
        <v>0</v>
      </c>
      <c r="BR283" s="410">
        <f t="shared" si="317"/>
        <v>0</v>
      </c>
      <c r="BS283" s="410">
        <f t="shared" si="317"/>
        <v>0</v>
      </c>
      <c r="BT283" s="410">
        <f t="shared" si="317"/>
        <v>0</v>
      </c>
      <c r="BU283" s="410">
        <f t="shared" si="317"/>
        <v>0</v>
      </c>
      <c r="BV283" s="410">
        <f t="shared" si="317"/>
        <v>0</v>
      </c>
      <c r="BW283" s="410">
        <f t="shared" si="317"/>
        <v>0</v>
      </c>
      <c r="BX283" s="410">
        <f t="shared" si="317"/>
        <v>418.43892826239994</v>
      </c>
      <c r="BY283" s="410">
        <f t="shared" si="317"/>
        <v>418.43892826239994</v>
      </c>
      <c r="BZ283" s="410">
        <f t="shared" si="317"/>
        <v>299.78410955440006</v>
      </c>
      <c r="CA283" s="410">
        <f t="shared" si="317"/>
        <v>266.46611803200005</v>
      </c>
      <c r="CB283" s="410">
        <f t="shared" si="317"/>
        <v>287.03975270440009</v>
      </c>
      <c r="CC283" s="410">
        <f t="shared" si="317"/>
        <v>265.10947830280003</v>
      </c>
      <c r="CD283" s="410">
        <f t="shared" si="317"/>
        <v>279.11209250960013</v>
      </c>
      <c r="CE283" s="410">
        <f t="shared" si="317"/>
        <v>325.40149084040007</v>
      </c>
      <c r="CF283" s="410">
        <f t="shared" si="317"/>
        <v>332.0955312072</v>
      </c>
      <c r="CG283" s="410">
        <f t="shared" si="317"/>
        <v>321.55976915679992</v>
      </c>
      <c r="CH283" s="410">
        <f t="shared" si="317"/>
        <v>316.06208284240006</v>
      </c>
      <c r="CI283" s="410">
        <f t="shared" si="317"/>
        <v>305.67593401159996</v>
      </c>
      <c r="CJ283" s="410">
        <f t="shared" si="317"/>
        <v>340.41126852519994</v>
      </c>
      <c r="CK283" s="410">
        <f t="shared" si="317"/>
        <v>472.8550080916001</v>
      </c>
      <c r="CL283" s="410">
        <f t="shared" si="317"/>
        <v>3811.5726357784006</v>
      </c>
      <c r="CM283" s="410">
        <f t="shared" si="317"/>
        <v>352.80311122359996</v>
      </c>
      <c r="CN283" s="410">
        <f t="shared" si="317"/>
        <v>338.62587187039986</v>
      </c>
      <c r="CO283" s="410">
        <f t="shared" si="317"/>
        <v>354.54727841120001</v>
      </c>
      <c r="CP283" s="410">
        <f t="shared" si="317"/>
        <v>338.29625863480004</v>
      </c>
      <c r="CQ283" s="410">
        <f t="shared" si="317"/>
        <v>386.1911092208</v>
      </c>
      <c r="CR283" s="410">
        <f t="shared" si="317"/>
        <v>357.4014699608</v>
      </c>
      <c r="CS283" s="410">
        <f t="shared" si="317"/>
        <v>352.53169088600009</v>
      </c>
      <c r="CT283" s="410">
        <f t="shared" si="317"/>
        <v>384.80087198239994</v>
      </c>
      <c r="CU283" s="410">
        <f t="shared" si="317"/>
        <v>341.68932777759977</v>
      </c>
      <c r="CV283" s="410">
        <f t="shared" si="317"/>
        <v>355.28932407280001</v>
      </c>
      <c r="CW283" s="410">
        <f t="shared" si="317"/>
        <v>382.72952481600004</v>
      </c>
      <c r="CX283" s="410">
        <f t="shared" si="317"/>
        <v>485.44237120879984</v>
      </c>
      <c r="CY283" s="410">
        <f t="shared" si="317"/>
        <v>4430.3482100652</v>
      </c>
      <c r="CZ283" s="410">
        <f t="shared" si="317"/>
        <v>408.28097138840008</v>
      </c>
      <c r="DA283" s="410">
        <f t="shared" si="317"/>
        <v>292.27673794880002</v>
      </c>
      <c r="DB283" s="410">
        <f t="shared" si="317"/>
        <v>422.94949336359997</v>
      </c>
      <c r="DC283" s="410">
        <f t="shared" si="317"/>
        <v>343.98552868640007</v>
      </c>
      <c r="DD283" s="410">
        <f t="shared" si="317"/>
        <v>421.48238168400007</v>
      </c>
      <c r="DE283" s="410">
        <f t="shared" si="317"/>
        <v>387.15795113000007</v>
      </c>
      <c r="DF283" s="410">
        <f t="shared" si="317"/>
        <v>394.24088136800015</v>
      </c>
      <c r="DG283" s="410">
        <f t="shared" si="317"/>
        <v>415.69626322120001</v>
      </c>
      <c r="DH283" s="410">
        <f t="shared" si="317"/>
        <v>370.93821896080004</v>
      </c>
      <c r="DI283" s="410">
        <f t="shared" si="317"/>
        <v>410.69247298879998</v>
      </c>
      <c r="DJ283" s="410">
        <f t="shared" si="317"/>
        <v>427.14760081079999</v>
      </c>
      <c r="DK283" s="410">
        <f t="shared" si="317"/>
        <v>548.22335655640006</v>
      </c>
      <c r="DL283" s="410">
        <f t="shared" si="317"/>
        <v>4843.0718581072006</v>
      </c>
      <c r="DM283" s="410">
        <f t="shared" si="317"/>
        <v>473.83136552480005</v>
      </c>
      <c r="DN283" s="410">
        <f t="shared" si="317"/>
        <v>378.80913698159998</v>
      </c>
      <c r="DO283" s="410">
        <f t="shared" si="317"/>
        <v>415.53617084599989</v>
      </c>
      <c r="DP283" s="410">
        <f t="shared" si="317"/>
        <v>438.22663476239995</v>
      </c>
      <c r="DQ283" s="410">
        <f t="shared" si="317"/>
        <v>438.47608763279993</v>
      </c>
      <c r="DR283" s="410">
        <f t="shared" si="317"/>
        <v>428.63366265279984</v>
      </c>
      <c r="DS283" s="410">
        <f t="shared" si="317"/>
        <v>471.73801874639997</v>
      </c>
      <c r="DT283" s="410">
        <f t="shared" si="317"/>
        <v>465.29783669919993</v>
      </c>
      <c r="DU283" s="410">
        <f t="shared" si="317"/>
        <v>421.84075496920008</v>
      </c>
      <c r="DV283" s="410">
        <f t="shared" si="317"/>
        <v>489.34752268039983</v>
      </c>
      <c r="DW283" s="410">
        <f t="shared" si="317"/>
        <v>465.02320502759994</v>
      </c>
      <c r="DX283" s="410">
        <f t="shared" si="317"/>
        <v>607.54743088719988</v>
      </c>
      <c r="DY283" s="410">
        <f t="shared" si="318"/>
        <v>519.13855827199995</v>
      </c>
      <c r="DZ283" s="410">
        <f t="shared" si="318"/>
        <v>445.06886010719995</v>
      </c>
      <c r="EA283" s="410">
        <f t="shared" si="318"/>
        <v>0</v>
      </c>
    </row>
    <row r="284" spans="2:131" ht="20.100000000000001" customHeight="1" x14ac:dyDescent="0.25">
      <c r="B284" s="179" t="s">
        <v>219</v>
      </c>
      <c r="D284" s="410">
        <f t="shared" ref="D284:AI284" si="319">+D228</f>
        <v>0</v>
      </c>
      <c r="E284" s="410">
        <f t="shared" si="319"/>
        <v>0</v>
      </c>
      <c r="F284" s="410">
        <f t="shared" si="319"/>
        <v>0</v>
      </c>
      <c r="G284" s="410">
        <f t="shared" si="319"/>
        <v>0</v>
      </c>
      <c r="H284" s="410">
        <f t="shared" si="319"/>
        <v>0</v>
      </c>
      <c r="I284" s="410">
        <f t="shared" si="319"/>
        <v>0</v>
      </c>
      <c r="J284" s="410">
        <f t="shared" si="319"/>
        <v>0</v>
      </c>
      <c r="K284" s="410">
        <f t="shared" si="319"/>
        <v>0</v>
      </c>
      <c r="L284" s="410">
        <f t="shared" si="319"/>
        <v>0</v>
      </c>
      <c r="M284" s="410">
        <f t="shared" si="319"/>
        <v>0</v>
      </c>
      <c r="N284" s="410">
        <f t="shared" si="319"/>
        <v>0</v>
      </c>
      <c r="O284" s="410">
        <f t="shared" si="319"/>
        <v>0</v>
      </c>
      <c r="P284" s="410">
        <f t="shared" si="319"/>
        <v>0</v>
      </c>
      <c r="Q284" s="410">
        <f t="shared" si="319"/>
        <v>0</v>
      </c>
      <c r="R284" s="410">
        <f t="shared" si="319"/>
        <v>0</v>
      </c>
      <c r="S284" s="410">
        <f t="shared" si="319"/>
        <v>0</v>
      </c>
      <c r="T284" s="410">
        <f t="shared" si="319"/>
        <v>0</v>
      </c>
      <c r="U284" s="410">
        <f t="shared" si="319"/>
        <v>0</v>
      </c>
      <c r="V284" s="410">
        <f t="shared" si="319"/>
        <v>0</v>
      </c>
      <c r="W284" s="410">
        <f t="shared" si="319"/>
        <v>0</v>
      </c>
      <c r="X284" s="410">
        <f t="shared" si="319"/>
        <v>0</v>
      </c>
      <c r="Y284" s="410">
        <f t="shared" si="319"/>
        <v>0</v>
      </c>
      <c r="Z284" s="410">
        <f t="shared" si="319"/>
        <v>0</v>
      </c>
      <c r="AA284" s="410">
        <f t="shared" si="319"/>
        <v>0</v>
      </c>
      <c r="AB284" s="410">
        <f t="shared" si="319"/>
        <v>0</v>
      </c>
      <c r="AC284" s="410">
        <f t="shared" si="319"/>
        <v>0</v>
      </c>
      <c r="AD284" s="410">
        <f t="shared" si="319"/>
        <v>0</v>
      </c>
      <c r="AE284" s="410">
        <f t="shared" si="319"/>
        <v>0</v>
      </c>
      <c r="AF284" s="410">
        <f t="shared" si="319"/>
        <v>0</v>
      </c>
      <c r="AG284" s="410">
        <f t="shared" si="319"/>
        <v>0</v>
      </c>
      <c r="AH284" s="410">
        <f t="shared" si="319"/>
        <v>0</v>
      </c>
      <c r="AI284" s="410">
        <f t="shared" si="319"/>
        <v>0</v>
      </c>
      <c r="AJ284" s="410">
        <f t="shared" ref="AJ284:BO284" si="320">+AJ228</f>
        <v>0</v>
      </c>
      <c r="AK284" s="410">
        <f t="shared" si="320"/>
        <v>0</v>
      </c>
      <c r="AL284" s="410">
        <f t="shared" si="320"/>
        <v>0</v>
      </c>
      <c r="AM284" s="410">
        <f t="shared" si="320"/>
        <v>0</v>
      </c>
      <c r="AN284" s="410">
        <f t="shared" si="320"/>
        <v>0</v>
      </c>
      <c r="AO284" s="410">
        <f t="shared" si="320"/>
        <v>0</v>
      </c>
      <c r="AP284" s="410">
        <f t="shared" si="320"/>
        <v>0</v>
      </c>
      <c r="AQ284" s="410">
        <f t="shared" si="320"/>
        <v>0</v>
      </c>
      <c r="AR284" s="410">
        <f t="shared" si="320"/>
        <v>0</v>
      </c>
      <c r="AS284" s="410">
        <f t="shared" si="320"/>
        <v>0</v>
      </c>
      <c r="AT284" s="410">
        <f t="shared" si="320"/>
        <v>0</v>
      </c>
      <c r="AU284" s="410">
        <f t="shared" si="320"/>
        <v>0</v>
      </c>
      <c r="AV284" s="410">
        <f t="shared" si="320"/>
        <v>0</v>
      </c>
      <c r="AW284" s="410">
        <f t="shared" si="320"/>
        <v>0</v>
      </c>
      <c r="AX284" s="410">
        <f t="shared" si="320"/>
        <v>0</v>
      </c>
      <c r="AY284" s="410">
        <f t="shared" si="320"/>
        <v>0</v>
      </c>
      <c r="AZ284" s="410">
        <f t="shared" si="320"/>
        <v>0</v>
      </c>
      <c r="BA284" s="410">
        <f t="shared" si="320"/>
        <v>0</v>
      </c>
      <c r="BB284" s="410">
        <f t="shared" si="320"/>
        <v>0</v>
      </c>
      <c r="BC284" s="410">
        <f t="shared" si="320"/>
        <v>0</v>
      </c>
      <c r="BD284" s="410">
        <f t="shared" si="320"/>
        <v>0</v>
      </c>
      <c r="BE284" s="410">
        <f t="shared" si="320"/>
        <v>0</v>
      </c>
      <c r="BF284" s="410">
        <f t="shared" si="320"/>
        <v>0</v>
      </c>
      <c r="BG284" s="410">
        <f t="shared" si="320"/>
        <v>0</v>
      </c>
      <c r="BH284" s="410">
        <f t="shared" si="320"/>
        <v>0</v>
      </c>
      <c r="BI284" s="410">
        <f t="shared" si="320"/>
        <v>0</v>
      </c>
      <c r="BJ284" s="410">
        <f t="shared" si="320"/>
        <v>0</v>
      </c>
      <c r="BK284" s="410">
        <f t="shared" si="320"/>
        <v>0</v>
      </c>
      <c r="BL284" s="410">
        <f t="shared" si="320"/>
        <v>0</v>
      </c>
      <c r="BM284" s="410">
        <f t="shared" si="320"/>
        <v>0</v>
      </c>
      <c r="BN284" s="410">
        <f t="shared" si="320"/>
        <v>0</v>
      </c>
      <c r="BO284" s="410">
        <f t="shared" si="320"/>
        <v>0</v>
      </c>
      <c r="BP284" s="410">
        <f t="shared" ref="BP284:CU284" si="321">+BP228</f>
        <v>0</v>
      </c>
      <c r="BQ284" s="410">
        <f t="shared" si="321"/>
        <v>0</v>
      </c>
      <c r="BR284" s="410">
        <f t="shared" si="321"/>
        <v>0</v>
      </c>
      <c r="BS284" s="410">
        <f t="shared" si="321"/>
        <v>0</v>
      </c>
      <c r="BT284" s="410">
        <f t="shared" si="321"/>
        <v>0</v>
      </c>
      <c r="BU284" s="410">
        <f t="shared" si="321"/>
        <v>0</v>
      </c>
      <c r="BV284" s="410">
        <f t="shared" si="321"/>
        <v>0</v>
      </c>
      <c r="BW284" s="410">
        <f t="shared" si="321"/>
        <v>0</v>
      </c>
      <c r="BX284" s="410">
        <f t="shared" si="321"/>
        <v>0</v>
      </c>
      <c r="BY284" s="410">
        <f t="shared" si="321"/>
        <v>0</v>
      </c>
      <c r="BZ284" s="410">
        <f t="shared" si="321"/>
        <v>0</v>
      </c>
      <c r="CA284" s="410">
        <f t="shared" si="321"/>
        <v>0</v>
      </c>
      <c r="CB284" s="410">
        <f t="shared" si="321"/>
        <v>0</v>
      </c>
      <c r="CC284" s="410">
        <f t="shared" si="321"/>
        <v>0</v>
      </c>
      <c r="CD284" s="410">
        <f t="shared" si="321"/>
        <v>0</v>
      </c>
      <c r="CE284" s="410">
        <f t="shared" si="321"/>
        <v>0</v>
      </c>
      <c r="CF284" s="410">
        <f t="shared" si="321"/>
        <v>0</v>
      </c>
      <c r="CG284" s="410">
        <f t="shared" si="321"/>
        <v>0</v>
      </c>
      <c r="CH284" s="410">
        <f t="shared" si="321"/>
        <v>0</v>
      </c>
      <c r="CI284" s="410">
        <f t="shared" si="321"/>
        <v>0</v>
      </c>
      <c r="CJ284" s="410">
        <f t="shared" si="321"/>
        <v>0</v>
      </c>
      <c r="CK284" s="410">
        <f t="shared" si="321"/>
        <v>0</v>
      </c>
      <c r="CL284" s="410">
        <f t="shared" si="321"/>
        <v>0</v>
      </c>
      <c r="CM284" s="410">
        <f t="shared" si="321"/>
        <v>0</v>
      </c>
      <c r="CN284" s="410">
        <f t="shared" si="321"/>
        <v>0</v>
      </c>
      <c r="CO284" s="410">
        <f t="shared" si="321"/>
        <v>0</v>
      </c>
      <c r="CP284" s="410">
        <f t="shared" si="321"/>
        <v>0</v>
      </c>
      <c r="CQ284" s="410">
        <f t="shared" si="321"/>
        <v>0</v>
      </c>
      <c r="CR284" s="410">
        <f t="shared" si="321"/>
        <v>0</v>
      </c>
      <c r="CS284" s="410">
        <f t="shared" si="321"/>
        <v>0</v>
      </c>
      <c r="CT284" s="410">
        <f t="shared" si="321"/>
        <v>0</v>
      </c>
      <c r="CU284" s="410">
        <f t="shared" si="321"/>
        <v>0</v>
      </c>
      <c r="CV284" s="410">
        <f t="shared" ref="CV284:DY284" si="322">+CV228</f>
        <v>0</v>
      </c>
      <c r="CW284" s="410">
        <f t="shared" si="322"/>
        <v>0</v>
      </c>
      <c r="CX284" s="410">
        <f t="shared" si="322"/>
        <v>0</v>
      </c>
      <c r="CY284" s="410">
        <f t="shared" si="322"/>
        <v>0</v>
      </c>
      <c r="CZ284" s="410">
        <f t="shared" si="322"/>
        <v>0</v>
      </c>
      <c r="DA284" s="410">
        <f t="shared" si="322"/>
        <v>0</v>
      </c>
      <c r="DB284" s="410">
        <f t="shared" si="322"/>
        <v>0</v>
      </c>
      <c r="DC284" s="410">
        <f t="shared" si="322"/>
        <v>0</v>
      </c>
      <c r="DD284" s="410">
        <f t="shared" si="322"/>
        <v>0</v>
      </c>
      <c r="DE284" s="410">
        <f t="shared" si="322"/>
        <v>0</v>
      </c>
      <c r="DF284" s="410">
        <f t="shared" si="322"/>
        <v>0</v>
      </c>
      <c r="DG284" s="410">
        <f t="shared" si="322"/>
        <v>0</v>
      </c>
      <c r="DH284" s="410">
        <f t="shared" si="322"/>
        <v>0</v>
      </c>
      <c r="DI284" s="410">
        <f t="shared" si="322"/>
        <v>0</v>
      </c>
      <c r="DJ284" s="410">
        <f t="shared" si="322"/>
        <v>0</v>
      </c>
      <c r="DK284" s="410">
        <f t="shared" si="322"/>
        <v>0</v>
      </c>
      <c r="DL284" s="410">
        <f t="shared" si="322"/>
        <v>0</v>
      </c>
      <c r="DM284" s="410">
        <f t="shared" si="322"/>
        <v>0.05</v>
      </c>
      <c r="DN284" s="410">
        <f t="shared" si="322"/>
        <v>0</v>
      </c>
      <c r="DO284" s="410">
        <f t="shared" si="322"/>
        <v>0</v>
      </c>
      <c r="DP284" s="410">
        <f t="shared" si="322"/>
        <v>1.4999999999999999E-2</v>
      </c>
      <c r="DQ284" s="410">
        <f t="shared" si="322"/>
        <v>0</v>
      </c>
      <c r="DR284" s="410">
        <f t="shared" si="322"/>
        <v>0</v>
      </c>
      <c r="DS284" s="410">
        <f t="shared" si="322"/>
        <v>0</v>
      </c>
      <c r="DT284" s="410">
        <f t="shared" si="322"/>
        <v>0</v>
      </c>
      <c r="DU284" s="410">
        <f t="shared" si="322"/>
        <v>0</v>
      </c>
      <c r="DV284" s="410">
        <f t="shared" si="322"/>
        <v>0</v>
      </c>
      <c r="DW284" s="410">
        <f t="shared" si="322"/>
        <v>0</v>
      </c>
      <c r="DX284" s="410">
        <f t="shared" si="322"/>
        <v>0</v>
      </c>
      <c r="DY284" s="410">
        <f t="shared" si="322"/>
        <v>4.3999999999999997E-2</v>
      </c>
      <c r="DZ284" s="410">
        <f t="shared" ref="DZ284:EA284" si="323">+DZ228</f>
        <v>0</v>
      </c>
      <c r="EA284" s="410">
        <f t="shared" si="323"/>
        <v>0</v>
      </c>
    </row>
    <row r="285" spans="2:131" ht="20.100000000000001" customHeight="1" x14ac:dyDescent="0.25">
      <c r="B285" s="452" t="s">
        <v>262</v>
      </c>
      <c r="D285" s="410">
        <f t="shared" ref="D285:BM285" si="324">+D229+D241</f>
        <v>0</v>
      </c>
      <c r="E285" s="410">
        <f t="shared" si="324"/>
        <v>0</v>
      </c>
      <c r="F285" s="410">
        <f t="shared" si="324"/>
        <v>0</v>
      </c>
      <c r="G285" s="410">
        <f t="shared" si="324"/>
        <v>0</v>
      </c>
      <c r="H285" s="410">
        <f t="shared" si="324"/>
        <v>0</v>
      </c>
      <c r="I285" s="410">
        <f t="shared" si="324"/>
        <v>0</v>
      </c>
      <c r="J285" s="410">
        <f t="shared" si="324"/>
        <v>0</v>
      </c>
      <c r="K285" s="410">
        <f t="shared" si="324"/>
        <v>0</v>
      </c>
      <c r="L285" s="410">
        <f t="shared" si="324"/>
        <v>0</v>
      </c>
      <c r="M285" s="410">
        <f t="shared" si="324"/>
        <v>0</v>
      </c>
      <c r="N285" s="410">
        <f t="shared" si="324"/>
        <v>0</v>
      </c>
      <c r="O285" s="410">
        <f t="shared" si="324"/>
        <v>0</v>
      </c>
      <c r="P285" s="410">
        <f t="shared" si="324"/>
        <v>0</v>
      </c>
      <c r="Q285" s="410">
        <f t="shared" si="324"/>
        <v>0</v>
      </c>
      <c r="R285" s="410">
        <f t="shared" si="324"/>
        <v>0</v>
      </c>
      <c r="S285" s="410">
        <f t="shared" si="324"/>
        <v>0</v>
      </c>
      <c r="T285" s="410">
        <f t="shared" si="324"/>
        <v>0</v>
      </c>
      <c r="U285" s="410">
        <f t="shared" si="324"/>
        <v>0</v>
      </c>
      <c r="V285" s="410">
        <f t="shared" si="324"/>
        <v>0</v>
      </c>
      <c r="W285" s="410">
        <f t="shared" si="324"/>
        <v>0</v>
      </c>
      <c r="X285" s="410">
        <f t="shared" si="324"/>
        <v>0</v>
      </c>
      <c r="Y285" s="410">
        <f t="shared" si="324"/>
        <v>0</v>
      </c>
      <c r="Z285" s="410">
        <f t="shared" si="324"/>
        <v>0</v>
      </c>
      <c r="AA285" s="410">
        <f t="shared" si="324"/>
        <v>0</v>
      </c>
      <c r="AB285" s="410">
        <f t="shared" si="324"/>
        <v>0</v>
      </c>
      <c r="AC285" s="410">
        <f t="shared" si="324"/>
        <v>0</v>
      </c>
      <c r="AD285" s="410">
        <f t="shared" si="324"/>
        <v>0</v>
      </c>
      <c r="AE285" s="410">
        <f t="shared" si="324"/>
        <v>0</v>
      </c>
      <c r="AF285" s="410">
        <f t="shared" si="324"/>
        <v>0</v>
      </c>
      <c r="AG285" s="410">
        <f t="shared" si="324"/>
        <v>0</v>
      </c>
      <c r="AH285" s="410">
        <f t="shared" si="324"/>
        <v>0</v>
      </c>
      <c r="AI285" s="410">
        <f t="shared" si="324"/>
        <v>0</v>
      </c>
      <c r="AJ285" s="410">
        <f t="shared" si="324"/>
        <v>0</v>
      </c>
      <c r="AK285" s="410">
        <f t="shared" si="324"/>
        <v>0</v>
      </c>
      <c r="AL285" s="410">
        <f t="shared" si="324"/>
        <v>0</v>
      </c>
      <c r="AM285" s="410">
        <f t="shared" si="324"/>
        <v>0</v>
      </c>
      <c r="AN285" s="410">
        <f t="shared" si="324"/>
        <v>0</v>
      </c>
      <c r="AO285" s="410">
        <f t="shared" si="324"/>
        <v>0</v>
      </c>
      <c r="AP285" s="410">
        <f t="shared" si="324"/>
        <v>0</v>
      </c>
      <c r="AQ285" s="410">
        <f t="shared" si="324"/>
        <v>0</v>
      </c>
      <c r="AR285" s="410">
        <f t="shared" si="324"/>
        <v>0</v>
      </c>
      <c r="AS285" s="410">
        <f t="shared" si="324"/>
        <v>0</v>
      </c>
      <c r="AT285" s="410">
        <f t="shared" si="324"/>
        <v>0</v>
      </c>
      <c r="AU285" s="410">
        <f t="shared" si="324"/>
        <v>0</v>
      </c>
      <c r="AV285" s="410">
        <f t="shared" si="324"/>
        <v>0</v>
      </c>
      <c r="AW285" s="410">
        <f t="shared" si="324"/>
        <v>0</v>
      </c>
      <c r="AX285" s="410">
        <f t="shared" si="324"/>
        <v>0</v>
      </c>
      <c r="AY285" s="410">
        <f t="shared" si="324"/>
        <v>0</v>
      </c>
      <c r="AZ285" s="410">
        <f t="shared" si="324"/>
        <v>0</v>
      </c>
      <c r="BA285" s="410">
        <f t="shared" si="324"/>
        <v>0</v>
      </c>
      <c r="BB285" s="410">
        <f t="shared" si="324"/>
        <v>0</v>
      </c>
      <c r="BC285" s="410">
        <f t="shared" si="324"/>
        <v>0</v>
      </c>
      <c r="BD285" s="410">
        <f t="shared" si="324"/>
        <v>0</v>
      </c>
      <c r="BE285" s="410">
        <f t="shared" si="324"/>
        <v>0</v>
      </c>
      <c r="BF285" s="410">
        <f t="shared" si="324"/>
        <v>0</v>
      </c>
      <c r="BG285" s="410">
        <f t="shared" si="324"/>
        <v>0</v>
      </c>
      <c r="BH285" s="410">
        <f t="shared" si="324"/>
        <v>0</v>
      </c>
      <c r="BI285" s="410">
        <f t="shared" si="324"/>
        <v>0</v>
      </c>
      <c r="BJ285" s="410">
        <f t="shared" si="324"/>
        <v>0</v>
      </c>
      <c r="BK285" s="410">
        <f t="shared" si="324"/>
        <v>0</v>
      </c>
      <c r="BL285" s="410">
        <f t="shared" si="324"/>
        <v>0</v>
      </c>
      <c r="BM285" s="410">
        <f t="shared" si="324"/>
        <v>0</v>
      </c>
      <c r="BN285" s="410">
        <f t="shared" ref="BN285:DX285" si="325">+BN229+BN241</f>
        <v>0</v>
      </c>
      <c r="BO285" s="410">
        <f t="shared" si="325"/>
        <v>0</v>
      </c>
      <c r="BP285" s="410">
        <f t="shared" si="325"/>
        <v>0</v>
      </c>
      <c r="BQ285" s="410">
        <f t="shared" si="325"/>
        <v>0</v>
      </c>
      <c r="BR285" s="410">
        <f t="shared" si="325"/>
        <v>0</v>
      </c>
      <c r="BS285" s="410">
        <f t="shared" si="325"/>
        <v>0</v>
      </c>
      <c r="BT285" s="410">
        <f t="shared" si="325"/>
        <v>0</v>
      </c>
      <c r="BU285" s="410">
        <f t="shared" si="325"/>
        <v>0</v>
      </c>
      <c r="BV285" s="410">
        <f t="shared" si="325"/>
        <v>0</v>
      </c>
      <c r="BW285" s="410">
        <f t="shared" si="325"/>
        <v>0</v>
      </c>
      <c r="BX285" s="410">
        <f t="shared" si="325"/>
        <v>0</v>
      </c>
      <c r="BY285" s="410">
        <f t="shared" si="325"/>
        <v>0</v>
      </c>
      <c r="BZ285" s="410">
        <f t="shared" si="325"/>
        <v>0</v>
      </c>
      <c r="CA285" s="410">
        <f t="shared" si="325"/>
        <v>0</v>
      </c>
      <c r="CB285" s="410">
        <f t="shared" si="325"/>
        <v>0</v>
      </c>
      <c r="CC285" s="410">
        <f t="shared" si="325"/>
        <v>0</v>
      </c>
      <c r="CD285" s="410">
        <f t="shared" si="325"/>
        <v>0</v>
      </c>
      <c r="CE285" s="410">
        <f t="shared" si="325"/>
        <v>0</v>
      </c>
      <c r="CF285" s="410">
        <f t="shared" si="325"/>
        <v>0</v>
      </c>
      <c r="CG285" s="410">
        <f t="shared" si="325"/>
        <v>0</v>
      </c>
      <c r="CH285" s="410">
        <f t="shared" si="325"/>
        <v>0</v>
      </c>
      <c r="CI285" s="410">
        <f t="shared" si="325"/>
        <v>0</v>
      </c>
      <c r="CJ285" s="410">
        <f t="shared" si="325"/>
        <v>0</v>
      </c>
      <c r="CK285" s="410">
        <f t="shared" si="325"/>
        <v>0</v>
      </c>
      <c r="CL285" s="410">
        <f t="shared" si="325"/>
        <v>0</v>
      </c>
      <c r="CM285" s="410">
        <f t="shared" si="325"/>
        <v>0</v>
      </c>
      <c r="CN285" s="410">
        <f t="shared" si="325"/>
        <v>0</v>
      </c>
      <c r="CO285" s="410">
        <f t="shared" si="325"/>
        <v>0</v>
      </c>
      <c r="CP285" s="410">
        <f t="shared" si="325"/>
        <v>0</v>
      </c>
      <c r="CQ285" s="410">
        <f t="shared" si="325"/>
        <v>0</v>
      </c>
      <c r="CR285" s="410">
        <f t="shared" si="325"/>
        <v>0</v>
      </c>
      <c r="CS285" s="410">
        <f t="shared" si="325"/>
        <v>0</v>
      </c>
      <c r="CT285" s="410">
        <f t="shared" si="325"/>
        <v>0</v>
      </c>
      <c r="CU285" s="410">
        <f t="shared" si="325"/>
        <v>0</v>
      </c>
      <c r="CV285" s="410">
        <f t="shared" si="325"/>
        <v>0</v>
      </c>
      <c r="CW285" s="410">
        <f t="shared" si="325"/>
        <v>0</v>
      </c>
      <c r="CX285" s="410">
        <f t="shared" si="325"/>
        <v>0</v>
      </c>
      <c r="CY285" s="410">
        <f t="shared" si="325"/>
        <v>0</v>
      </c>
      <c r="CZ285" s="410">
        <f t="shared" si="325"/>
        <v>0</v>
      </c>
      <c r="DA285" s="410">
        <f t="shared" si="325"/>
        <v>0</v>
      </c>
      <c r="DB285" s="410">
        <f t="shared" si="325"/>
        <v>0</v>
      </c>
      <c r="DC285" s="410">
        <f t="shared" si="325"/>
        <v>0</v>
      </c>
      <c r="DD285" s="410">
        <f t="shared" si="325"/>
        <v>0</v>
      </c>
      <c r="DE285" s="410">
        <f t="shared" si="325"/>
        <v>0</v>
      </c>
      <c r="DF285" s="410">
        <f t="shared" si="325"/>
        <v>0</v>
      </c>
      <c r="DG285" s="410">
        <f t="shared" si="325"/>
        <v>0</v>
      </c>
      <c r="DH285" s="410">
        <f t="shared" si="325"/>
        <v>0</v>
      </c>
      <c r="DI285" s="410">
        <f t="shared" si="325"/>
        <v>0</v>
      </c>
      <c r="DJ285" s="410">
        <f t="shared" si="325"/>
        <v>0</v>
      </c>
      <c r="DK285" s="410">
        <f t="shared" si="325"/>
        <v>0</v>
      </c>
      <c r="DL285" s="410">
        <f t="shared" si="325"/>
        <v>0</v>
      </c>
      <c r="DM285" s="410">
        <f t="shared" si="325"/>
        <v>0</v>
      </c>
      <c r="DN285" s="410">
        <f t="shared" si="325"/>
        <v>0</v>
      </c>
      <c r="DO285" s="410">
        <f t="shared" si="325"/>
        <v>0</v>
      </c>
      <c r="DP285" s="410">
        <f t="shared" si="325"/>
        <v>0</v>
      </c>
      <c r="DQ285" s="410">
        <f t="shared" si="325"/>
        <v>0</v>
      </c>
      <c r="DR285" s="410">
        <f t="shared" si="325"/>
        <v>0</v>
      </c>
      <c r="DS285" s="410">
        <f t="shared" si="325"/>
        <v>0</v>
      </c>
      <c r="DT285" s="410">
        <f t="shared" si="325"/>
        <v>0</v>
      </c>
      <c r="DU285" s="410">
        <f t="shared" si="325"/>
        <v>0</v>
      </c>
      <c r="DV285" s="410">
        <f t="shared" si="325"/>
        <v>0</v>
      </c>
      <c r="DW285" s="410">
        <f t="shared" si="325"/>
        <v>0</v>
      </c>
      <c r="DX285" s="410">
        <f t="shared" si="325"/>
        <v>0</v>
      </c>
      <c r="DY285" s="410">
        <f>+DY229+DY241</f>
        <v>4.0000000000000003E-7</v>
      </c>
      <c r="DZ285" s="410">
        <f>+DZ229+DZ241</f>
        <v>0</v>
      </c>
      <c r="EA285" s="410">
        <f>+EA229+EA241</f>
        <v>0</v>
      </c>
    </row>
    <row r="286" spans="2:131" ht="20.100000000000001" customHeight="1" x14ac:dyDescent="0.25">
      <c r="B286" s="413" t="s">
        <v>234</v>
      </c>
      <c r="C286" s="414"/>
      <c r="D286" s="319">
        <f>SUM(D274:D285)</f>
        <v>15179.365812478749</v>
      </c>
      <c r="E286" s="319">
        <f t="shared" ref="E286:BN286" si="326">SUM(E274:E285)</f>
        <v>14075.916223722596</v>
      </c>
      <c r="F286" s="319">
        <f t="shared" si="326"/>
        <v>14017.93361328739</v>
      </c>
      <c r="G286" s="319">
        <f t="shared" si="326"/>
        <v>14350.666998066325</v>
      </c>
      <c r="H286" s="319">
        <f t="shared" si="326"/>
        <v>15270.185932739132</v>
      </c>
      <c r="I286" s="319">
        <f t="shared" si="326"/>
        <v>13394.476591289305</v>
      </c>
      <c r="J286" s="319">
        <f t="shared" si="326"/>
        <v>14031.5060172144</v>
      </c>
      <c r="K286" s="319">
        <f t="shared" si="326"/>
        <v>12466.639415153673</v>
      </c>
      <c r="L286" s="319">
        <f t="shared" si="326"/>
        <v>14476.659494555295</v>
      </c>
      <c r="M286" s="319">
        <f t="shared" si="326"/>
        <v>16137.0799433057</v>
      </c>
      <c r="N286" s="319">
        <f t="shared" si="326"/>
        <v>16352.668159368393</v>
      </c>
      <c r="O286" s="319">
        <f t="shared" si="326"/>
        <v>18021.495996027501</v>
      </c>
      <c r="P286" s="319">
        <f t="shared" si="326"/>
        <v>14126.062302311997</v>
      </c>
      <c r="Q286" s="319">
        <f t="shared" si="326"/>
        <v>13506.571570270426</v>
      </c>
      <c r="R286" s="319">
        <f t="shared" si="326"/>
        <v>15431.790904172991</v>
      </c>
      <c r="S286" s="319">
        <f t="shared" si="326"/>
        <v>19304.128442206315</v>
      </c>
      <c r="T286" s="319">
        <f t="shared" si="326"/>
        <v>16359.728299739381</v>
      </c>
      <c r="U286" s="319">
        <f t="shared" si="326"/>
        <v>17050.942261258337</v>
      </c>
      <c r="V286" s="319">
        <f t="shared" si="326"/>
        <v>17063.498630998627</v>
      </c>
      <c r="W286" s="319">
        <f t="shared" si="326"/>
        <v>16730.621441783704</v>
      </c>
      <c r="X286" s="319">
        <f t="shared" si="326"/>
        <v>16154.117903184697</v>
      </c>
      <c r="Y286" s="319">
        <f t="shared" si="326"/>
        <v>17401.483666037297</v>
      </c>
      <c r="Z286" s="319">
        <f t="shared" si="326"/>
        <v>16035.281198288823</v>
      </c>
      <c r="AA286" s="319">
        <f t="shared" si="326"/>
        <v>22257.322846880234</v>
      </c>
      <c r="AB286" s="319">
        <f t="shared" si="326"/>
        <v>15874.639306069481</v>
      </c>
      <c r="AC286" s="319">
        <f t="shared" si="326"/>
        <v>15619.876628068787</v>
      </c>
      <c r="AD286" s="319">
        <f t="shared" si="326"/>
        <v>17550.905895474283</v>
      </c>
      <c r="AE286" s="319">
        <f t="shared" si="326"/>
        <v>23134.950260206508</v>
      </c>
      <c r="AF286" s="319">
        <f t="shared" si="326"/>
        <v>26865.584505295821</v>
      </c>
      <c r="AG286" s="319">
        <f t="shared" si="326"/>
        <v>20665.950571301197</v>
      </c>
      <c r="AH286" s="319">
        <f t="shared" si="326"/>
        <v>26741.441160100287</v>
      </c>
      <c r="AI286" s="319">
        <f t="shared" si="326"/>
        <v>22349.722819855313</v>
      </c>
      <c r="AJ286" s="319">
        <f t="shared" si="326"/>
        <v>24502.524163185601</v>
      </c>
      <c r="AK286" s="319">
        <f t="shared" si="326"/>
        <v>21898.392049327202</v>
      </c>
      <c r="AL286" s="319">
        <f t="shared" si="326"/>
        <v>23716.573137069099</v>
      </c>
      <c r="AM286" s="319">
        <f t="shared" si="326"/>
        <v>28024.403973067001</v>
      </c>
      <c r="AN286" s="319">
        <f t="shared" si="326"/>
        <v>23577.044139582606</v>
      </c>
      <c r="AO286" s="319">
        <f t="shared" si="326"/>
        <v>21436.750035338806</v>
      </c>
      <c r="AP286" s="319">
        <f t="shared" si="326"/>
        <v>26292.814272804804</v>
      </c>
      <c r="AQ286" s="319">
        <f t="shared" si="326"/>
        <v>23782.829022060803</v>
      </c>
      <c r="AR286" s="319">
        <f t="shared" si="326"/>
        <v>32385.979784652398</v>
      </c>
      <c r="AS286" s="319">
        <f t="shared" si="326"/>
        <v>25017.052149408795</v>
      </c>
      <c r="AT286" s="319">
        <f t="shared" si="326"/>
        <v>30327.1906365592</v>
      </c>
      <c r="AU286" s="319">
        <f t="shared" si="326"/>
        <v>27641.871395734197</v>
      </c>
      <c r="AV286" s="319">
        <f t="shared" si="326"/>
        <v>23587.139261416549</v>
      </c>
      <c r="AW286" s="319">
        <f t="shared" si="326"/>
        <v>33056.246796451</v>
      </c>
      <c r="AX286" s="319">
        <f t="shared" si="326"/>
        <v>25430.698183424596</v>
      </c>
      <c r="AY286" s="319">
        <f t="shared" si="326"/>
        <v>26193.686034338803</v>
      </c>
      <c r="AZ286" s="319">
        <f t="shared" si="326"/>
        <v>28944.641083504597</v>
      </c>
      <c r="BA286" s="319">
        <f t="shared" si="326"/>
        <v>22867.4826913012</v>
      </c>
      <c r="BB286" s="319">
        <f t="shared" si="326"/>
        <v>26216.714642345192</v>
      </c>
      <c r="BC286" s="319">
        <f t="shared" si="326"/>
        <v>33052.387824592253</v>
      </c>
      <c r="BD286" s="319">
        <f t="shared" si="326"/>
        <v>32752.885701764793</v>
      </c>
      <c r="BE286" s="319">
        <f t="shared" si="326"/>
        <v>31997.807871235993</v>
      </c>
      <c r="BF286" s="319">
        <f t="shared" si="326"/>
        <v>36091.318983102567</v>
      </c>
      <c r="BG286" s="319">
        <f t="shared" si="326"/>
        <v>32899.238986737801</v>
      </c>
      <c r="BH286" s="319">
        <f t="shared" si="326"/>
        <v>29324.013941595204</v>
      </c>
      <c r="BI286" s="319">
        <f t="shared" si="326"/>
        <v>32547.5787618656</v>
      </c>
      <c r="BJ286" s="319">
        <f t="shared" si="326"/>
        <v>32203.675849708001</v>
      </c>
      <c r="BK286" s="319">
        <f t="shared" si="326"/>
        <v>37350.398959994709</v>
      </c>
      <c r="BL286" s="319">
        <f t="shared" si="326"/>
        <v>376248.14529774792</v>
      </c>
      <c r="BM286" s="319">
        <f t="shared" si="326"/>
        <v>37421.623481954797</v>
      </c>
      <c r="BN286" s="319">
        <f t="shared" si="326"/>
        <v>30126.714574973208</v>
      </c>
      <c r="BO286" s="319">
        <f t="shared" ref="BO286:DY286" si="327">SUM(BO274:BO285)</f>
        <v>33568.632558024794</v>
      </c>
      <c r="BP286" s="319">
        <f t="shared" si="327"/>
        <v>38509.51258927639</v>
      </c>
      <c r="BQ286" s="319">
        <f t="shared" si="327"/>
        <v>38541.295008248795</v>
      </c>
      <c r="BR286" s="319">
        <f t="shared" si="327"/>
        <v>33556.580935342601</v>
      </c>
      <c r="BS286" s="319">
        <f t="shared" si="327"/>
        <v>43329.717237269593</v>
      </c>
      <c r="BT286" s="319">
        <f t="shared" si="327"/>
        <v>33627.220174825794</v>
      </c>
      <c r="BU286" s="319">
        <f t="shared" si="327"/>
        <v>34167.881123005602</v>
      </c>
      <c r="BV286" s="319">
        <f t="shared" si="327"/>
        <v>38475.614396643003</v>
      </c>
      <c r="BW286" s="319">
        <f t="shared" si="327"/>
        <v>30530.412569643606</v>
      </c>
      <c r="BX286" s="319">
        <f t="shared" si="327"/>
        <v>44026.281500293408</v>
      </c>
      <c r="BY286" s="319">
        <f t="shared" si="327"/>
        <v>435881.48614950164</v>
      </c>
      <c r="BZ286" s="319">
        <f t="shared" si="327"/>
        <v>36189.038018074803</v>
      </c>
      <c r="CA286" s="319">
        <f t="shared" si="327"/>
        <v>31308.832963621793</v>
      </c>
      <c r="CB286" s="319">
        <f t="shared" si="327"/>
        <v>35093.276307559194</v>
      </c>
      <c r="CC286" s="319">
        <f t="shared" si="327"/>
        <v>43525.390188923397</v>
      </c>
      <c r="CD286" s="319">
        <f t="shared" si="327"/>
        <v>36292.676447491198</v>
      </c>
      <c r="CE286" s="319">
        <f t="shared" si="327"/>
        <v>37984.149288372588</v>
      </c>
      <c r="CF286" s="319">
        <f t="shared" si="327"/>
        <v>45451.703443585408</v>
      </c>
      <c r="CG286" s="319">
        <f t="shared" si="327"/>
        <v>34264.406158216603</v>
      </c>
      <c r="CH286" s="319">
        <f t="shared" si="327"/>
        <v>33214.439597804601</v>
      </c>
      <c r="CI286" s="319">
        <f t="shared" si="327"/>
        <v>40435.274017608215</v>
      </c>
      <c r="CJ286" s="319">
        <f t="shared" si="327"/>
        <v>35014.371481748989</v>
      </c>
      <c r="CK286" s="319">
        <f t="shared" si="327"/>
        <v>47942.131000655994</v>
      </c>
      <c r="CL286" s="319">
        <f t="shared" si="327"/>
        <v>456715.68891366274</v>
      </c>
      <c r="CM286" s="319">
        <f t="shared" si="327"/>
        <v>38234.120439683793</v>
      </c>
      <c r="CN286" s="319">
        <f t="shared" si="327"/>
        <v>36399.417257901216</v>
      </c>
      <c r="CO286" s="319">
        <f t="shared" si="327"/>
        <v>43273.653410963198</v>
      </c>
      <c r="CP286" s="319">
        <f t="shared" si="327"/>
        <v>46224.449205248595</v>
      </c>
      <c r="CQ286" s="319">
        <f t="shared" si="327"/>
        <v>47008.720544612399</v>
      </c>
      <c r="CR286" s="319">
        <f t="shared" si="327"/>
        <v>46621.747673351805</v>
      </c>
      <c r="CS286" s="319">
        <f t="shared" si="327"/>
        <v>40009.055095369389</v>
      </c>
      <c r="CT286" s="319">
        <f t="shared" si="327"/>
        <v>51039.468868088414</v>
      </c>
      <c r="CU286" s="319">
        <f t="shared" si="327"/>
        <v>50289.153485662202</v>
      </c>
      <c r="CV286" s="319">
        <f t="shared" si="327"/>
        <v>52899.210558305414</v>
      </c>
      <c r="CW286" s="319">
        <f t="shared" si="327"/>
        <v>48205.557161060387</v>
      </c>
      <c r="CX286" s="319">
        <f t="shared" si="327"/>
        <v>57424.930025538022</v>
      </c>
      <c r="CY286" s="319">
        <f t="shared" si="327"/>
        <v>557629.48372578481</v>
      </c>
      <c r="CZ286" s="319">
        <f t="shared" si="327"/>
        <v>44089.4906550304</v>
      </c>
      <c r="DA286" s="319">
        <f t="shared" si="327"/>
        <v>37606.220131665985</v>
      </c>
      <c r="DB286" s="319">
        <f t="shared" si="327"/>
        <v>48205.360680905404</v>
      </c>
      <c r="DC286" s="319">
        <f t="shared" si="327"/>
        <v>52180.44833557502</v>
      </c>
      <c r="DD286" s="319">
        <f t="shared" si="327"/>
        <v>56392.49780489879</v>
      </c>
      <c r="DE286" s="319">
        <f t="shared" si="327"/>
        <v>45726.814884708809</v>
      </c>
      <c r="DF286" s="319">
        <f t="shared" si="327"/>
        <v>47652.794064765396</v>
      </c>
      <c r="DG286" s="319">
        <f t="shared" si="327"/>
        <v>44217.753119297602</v>
      </c>
      <c r="DH286" s="319">
        <f t="shared" si="327"/>
        <v>45529.030722018368</v>
      </c>
      <c r="DI286" s="319">
        <f t="shared" si="327"/>
        <v>49037.057047930793</v>
      </c>
      <c r="DJ286" s="319">
        <f t="shared" si="327"/>
        <v>47916.694351204002</v>
      </c>
      <c r="DK286" s="319">
        <f t="shared" si="327"/>
        <v>54664.162353628017</v>
      </c>
      <c r="DL286" s="319">
        <f t="shared" si="327"/>
        <v>573218.32415162865</v>
      </c>
      <c r="DM286" s="319">
        <f t="shared" si="327"/>
        <v>50423.429560936194</v>
      </c>
      <c r="DN286" s="319">
        <f t="shared" si="327"/>
        <v>39738.83409142639</v>
      </c>
      <c r="DO286" s="319">
        <f t="shared" si="327"/>
        <v>51961.211661101574</v>
      </c>
      <c r="DP286" s="319">
        <f t="shared" si="327"/>
        <v>64833.126459393214</v>
      </c>
      <c r="DQ286" s="319">
        <f t="shared" si="327"/>
        <v>56075.627524850759</v>
      </c>
      <c r="DR286" s="319">
        <f t="shared" si="327"/>
        <v>51464.15969011261</v>
      </c>
      <c r="DS286" s="319">
        <f t="shared" si="327"/>
        <v>55490.061359212588</v>
      </c>
      <c r="DT286" s="319">
        <f t="shared" si="327"/>
        <v>52146.521844141178</v>
      </c>
      <c r="DU286" s="319">
        <f t="shared" si="327"/>
        <v>47902.791112044004</v>
      </c>
      <c r="DV286" s="319">
        <f t="shared" si="327"/>
        <v>61401.861970221929</v>
      </c>
      <c r="DW286" s="319">
        <f t="shared" si="327"/>
        <v>51599.497265340608</v>
      </c>
      <c r="DX286" s="319">
        <f t="shared" si="327"/>
        <v>51693.44319953354</v>
      </c>
      <c r="DY286" s="319">
        <f t="shared" si="327"/>
        <v>53053.452872118796</v>
      </c>
      <c r="DZ286" s="319">
        <f t="shared" ref="DZ286:EA286" si="328">SUM(DZ274:DZ285)</f>
        <v>37334.236854270799</v>
      </c>
      <c r="EA286" s="319">
        <f t="shared" si="328"/>
        <v>0</v>
      </c>
    </row>
    <row r="287" spans="2:131" ht="20.100000000000001" customHeight="1" x14ac:dyDescent="0.25">
      <c r="B287" s="411" t="s">
        <v>233</v>
      </c>
      <c r="C287" s="412"/>
      <c r="D287" s="418">
        <f t="shared" ref="D287:AI287" si="329">+D286-D7</f>
        <v>0</v>
      </c>
      <c r="E287" s="418">
        <f t="shared" si="329"/>
        <v>0</v>
      </c>
      <c r="F287" s="418">
        <f t="shared" si="329"/>
        <v>0</v>
      </c>
      <c r="G287" s="418">
        <f t="shared" si="329"/>
        <v>0</v>
      </c>
      <c r="H287" s="418">
        <f t="shared" si="329"/>
        <v>0</v>
      </c>
      <c r="I287" s="418">
        <f t="shared" si="329"/>
        <v>0</v>
      </c>
      <c r="J287" s="418">
        <f t="shared" si="329"/>
        <v>0</v>
      </c>
      <c r="K287" s="418">
        <f t="shared" si="329"/>
        <v>0</v>
      </c>
      <c r="L287" s="418">
        <f t="shared" si="329"/>
        <v>0</v>
      </c>
      <c r="M287" s="418">
        <f t="shared" si="329"/>
        <v>0</v>
      </c>
      <c r="N287" s="418">
        <f t="shared" si="329"/>
        <v>0</v>
      </c>
      <c r="O287" s="418">
        <f t="shared" si="329"/>
        <v>0</v>
      </c>
      <c r="P287" s="418">
        <f t="shared" si="329"/>
        <v>0</v>
      </c>
      <c r="Q287" s="418">
        <f t="shared" si="329"/>
        <v>0</v>
      </c>
      <c r="R287" s="418">
        <f t="shared" si="329"/>
        <v>0</v>
      </c>
      <c r="S287" s="418">
        <f t="shared" si="329"/>
        <v>0</v>
      </c>
      <c r="T287" s="418">
        <f t="shared" si="329"/>
        <v>0</v>
      </c>
      <c r="U287" s="418">
        <f t="shared" si="329"/>
        <v>0</v>
      </c>
      <c r="V287" s="418">
        <f t="shared" si="329"/>
        <v>0</v>
      </c>
      <c r="W287" s="418">
        <f t="shared" si="329"/>
        <v>0</v>
      </c>
      <c r="X287" s="418">
        <f t="shared" si="329"/>
        <v>0</v>
      </c>
      <c r="Y287" s="418">
        <f t="shared" si="329"/>
        <v>0</v>
      </c>
      <c r="Z287" s="418">
        <f t="shared" si="329"/>
        <v>0</v>
      </c>
      <c r="AA287" s="418">
        <f t="shared" si="329"/>
        <v>0</v>
      </c>
      <c r="AB287" s="418">
        <f t="shared" si="329"/>
        <v>0</v>
      </c>
      <c r="AC287" s="418">
        <f t="shared" si="329"/>
        <v>0</v>
      </c>
      <c r="AD287" s="418">
        <f t="shared" si="329"/>
        <v>0</v>
      </c>
      <c r="AE287" s="418">
        <f t="shared" si="329"/>
        <v>0</v>
      </c>
      <c r="AF287" s="418">
        <f t="shared" si="329"/>
        <v>0</v>
      </c>
      <c r="AG287" s="418">
        <f t="shared" si="329"/>
        <v>0</v>
      </c>
      <c r="AH287" s="418">
        <f t="shared" si="329"/>
        <v>0</v>
      </c>
      <c r="AI287" s="418">
        <f t="shared" si="329"/>
        <v>0</v>
      </c>
      <c r="AJ287" s="418">
        <f t="shared" ref="AJ287:BO287" si="330">+AJ286-AJ7</f>
        <v>0</v>
      </c>
      <c r="AK287" s="418">
        <f t="shared" si="330"/>
        <v>0</v>
      </c>
      <c r="AL287" s="418">
        <f t="shared" si="330"/>
        <v>0</v>
      </c>
      <c r="AM287" s="418">
        <f t="shared" si="330"/>
        <v>0</v>
      </c>
      <c r="AN287" s="418">
        <f t="shared" si="330"/>
        <v>0</v>
      </c>
      <c r="AO287" s="418">
        <f t="shared" si="330"/>
        <v>0</v>
      </c>
      <c r="AP287" s="418">
        <f t="shared" si="330"/>
        <v>0</v>
      </c>
      <c r="AQ287" s="418">
        <f t="shared" si="330"/>
        <v>0</v>
      </c>
      <c r="AR287" s="418">
        <f t="shared" si="330"/>
        <v>0</v>
      </c>
      <c r="AS287" s="418">
        <f t="shared" si="330"/>
        <v>0</v>
      </c>
      <c r="AT287" s="418">
        <f t="shared" si="330"/>
        <v>0</v>
      </c>
      <c r="AU287" s="418">
        <f t="shared" si="330"/>
        <v>0</v>
      </c>
      <c r="AV287" s="418">
        <f t="shared" si="330"/>
        <v>0</v>
      </c>
      <c r="AW287" s="418">
        <f t="shared" si="330"/>
        <v>0</v>
      </c>
      <c r="AX287" s="418">
        <f t="shared" si="330"/>
        <v>0</v>
      </c>
      <c r="AY287" s="418">
        <f t="shared" si="330"/>
        <v>0</v>
      </c>
      <c r="AZ287" s="418">
        <f t="shared" si="330"/>
        <v>0</v>
      </c>
      <c r="BA287" s="418">
        <f t="shared" si="330"/>
        <v>0</v>
      </c>
      <c r="BB287" s="418">
        <f t="shared" si="330"/>
        <v>0</v>
      </c>
      <c r="BC287" s="418">
        <f t="shared" si="330"/>
        <v>0</v>
      </c>
      <c r="BD287" s="418">
        <f t="shared" si="330"/>
        <v>0</v>
      </c>
      <c r="BE287" s="418">
        <f t="shared" si="330"/>
        <v>0</v>
      </c>
      <c r="BF287" s="418">
        <f t="shared" si="330"/>
        <v>0</v>
      </c>
      <c r="BG287" s="418">
        <f t="shared" si="330"/>
        <v>0</v>
      </c>
      <c r="BH287" s="418">
        <f t="shared" si="330"/>
        <v>0</v>
      </c>
      <c r="BI287" s="418">
        <f t="shared" si="330"/>
        <v>0</v>
      </c>
      <c r="BJ287" s="418">
        <f t="shared" si="330"/>
        <v>0</v>
      </c>
      <c r="BK287" s="418">
        <f t="shared" si="330"/>
        <v>0</v>
      </c>
      <c r="BL287" s="418">
        <f t="shared" si="330"/>
        <v>0</v>
      </c>
      <c r="BM287" s="418">
        <f t="shared" si="330"/>
        <v>0</v>
      </c>
      <c r="BN287" s="418">
        <f t="shared" si="330"/>
        <v>0</v>
      </c>
      <c r="BO287" s="418">
        <f t="shared" si="330"/>
        <v>0</v>
      </c>
      <c r="BP287" s="418">
        <f t="shared" ref="BP287:CU287" si="331">+BP286-BP7</f>
        <v>0</v>
      </c>
      <c r="BQ287" s="418">
        <f t="shared" si="331"/>
        <v>0</v>
      </c>
      <c r="BR287" s="418">
        <f t="shared" si="331"/>
        <v>0</v>
      </c>
      <c r="BS287" s="418">
        <f t="shared" si="331"/>
        <v>0</v>
      </c>
      <c r="BT287" s="418">
        <f t="shared" si="331"/>
        <v>0</v>
      </c>
      <c r="BU287" s="418">
        <f t="shared" si="331"/>
        <v>0</v>
      </c>
      <c r="BV287" s="418">
        <f t="shared" si="331"/>
        <v>0</v>
      </c>
      <c r="BW287" s="418">
        <f t="shared" si="331"/>
        <v>0</v>
      </c>
      <c r="BX287" s="418">
        <f t="shared" si="331"/>
        <v>0</v>
      </c>
      <c r="BY287" s="418">
        <f t="shared" si="331"/>
        <v>0</v>
      </c>
      <c r="BZ287" s="418">
        <f t="shared" si="331"/>
        <v>0</v>
      </c>
      <c r="CA287" s="418">
        <f t="shared" si="331"/>
        <v>0</v>
      </c>
      <c r="CB287" s="418">
        <f t="shared" si="331"/>
        <v>0</v>
      </c>
      <c r="CC287" s="418">
        <f t="shared" si="331"/>
        <v>0</v>
      </c>
      <c r="CD287" s="418">
        <f t="shared" si="331"/>
        <v>0</v>
      </c>
      <c r="CE287" s="418">
        <f t="shared" si="331"/>
        <v>0</v>
      </c>
      <c r="CF287" s="418">
        <f t="shared" si="331"/>
        <v>0</v>
      </c>
      <c r="CG287" s="418">
        <f t="shared" si="331"/>
        <v>0</v>
      </c>
      <c r="CH287" s="418">
        <f t="shared" si="331"/>
        <v>0</v>
      </c>
      <c r="CI287" s="418">
        <f t="shared" si="331"/>
        <v>0</v>
      </c>
      <c r="CJ287" s="418">
        <f t="shared" si="331"/>
        <v>0</v>
      </c>
      <c r="CK287" s="418">
        <f t="shared" si="331"/>
        <v>0</v>
      </c>
      <c r="CL287" s="418">
        <f t="shared" si="331"/>
        <v>0</v>
      </c>
      <c r="CM287" s="418">
        <f t="shared" si="331"/>
        <v>0</v>
      </c>
      <c r="CN287" s="418">
        <f t="shared" si="331"/>
        <v>0</v>
      </c>
      <c r="CO287" s="418">
        <f t="shared" si="331"/>
        <v>0</v>
      </c>
      <c r="CP287" s="418">
        <f t="shared" si="331"/>
        <v>0</v>
      </c>
      <c r="CQ287" s="418">
        <f t="shared" si="331"/>
        <v>0</v>
      </c>
      <c r="CR287" s="418">
        <f t="shared" si="331"/>
        <v>0</v>
      </c>
      <c r="CS287" s="418">
        <f t="shared" si="331"/>
        <v>0</v>
      </c>
      <c r="CT287" s="418">
        <f t="shared" si="331"/>
        <v>0</v>
      </c>
      <c r="CU287" s="418">
        <f t="shared" si="331"/>
        <v>0</v>
      </c>
      <c r="CV287" s="418">
        <f t="shared" ref="CV287:DY287" si="332">+CV286-CV7</f>
        <v>0</v>
      </c>
      <c r="CW287" s="418">
        <f t="shared" si="332"/>
        <v>0</v>
      </c>
      <c r="CX287" s="418">
        <f t="shared" si="332"/>
        <v>0</v>
      </c>
      <c r="CY287" s="418">
        <f t="shared" si="332"/>
        <v>0</v>
      </c>
      <c r="CZ287" s="418">
        <f t="shared" si="332"/>
        <v>0</v>
      </c>
      <c r="DA287" s="418">
        <f t="shared" si="332"/>
        <v>0</v>
      </c>
      <c r="DB287" s="418">
        <f t="shared" si="332"/>
        <v>0</v>
      </c>
      <c r="DC287" s="418">
        <f t="shared" si="332"/>
        <v>0</v>
      </c>
      <c r="DD287" s="418">
        <f t="shared" si="332"/>
        <v>0</v>
      </c>
      <c r="DE287" s="418">
        <f t="shared" si="332"/>
        <v>0</v>
      </c>
      <c r="DF287" s="418">
        <f t="shared" si="332"/>
        <v>0</v>
      </c>
      <c r="DG287" s="418">
        <f t="shared" si="332"/>
        <v>0</v>
      </c>
      <c r="DH287" s="418">
        <f t="shared" si="332"/>
        <v>0</v>
      </c>
      <c r="DI287" s="418">
        <f t="shared" si="332"/>
        <v>0</v>
      </c>
      <c r="DJ287" s="418">
        <f t="shared" si="332"/>
        <v>0</v>
      </c>
      <c r="DK287" s="418">
        <f t="shared" si="332"/>
        <v>0</v>
      </c>
      <c r="DL287" s="418">
        <f t="shared" si="332"/>
        <v>0</v>
      </c>
      <c r="DM287" s="418">
        <f t="shared" si="332"/>
        <v>0</v>
      </c>
      <c r="DN287" s="418">
        <f t="shared" si="332"/>
        <v>0</v>
      </c>
      <c r="DO287" s="418">
        <f t="shared" si="332"/>
        <v>0</v>
      </c>
      <c r="DP287" s="418">
        <f t="shared" si="332"/>
        <v>0</v>
      </c>
      <c r="DQ287" s="418">
        <f t="shared" si="332"/>
        <v>0</v>
      </c>
      <c r="DR287" s="418">
        <f t="shared" si="332"/>
        <v>0</v>
      </c>
      <c r="DS287" s="418">
        <f t="shared" si="332"/>
        <v>0</v>
      </c>
      <c r="DT287" s="418">
        <f t="shared" si="332"/>
        <v>0</v>
      </c>
      <c r="DU287" s="418">
        <f t="shared" si="332"/>
        <v>0</v>
      </c>
      <c r="DV287" s="418">
        <f t="shared" si="332"/>
        <v>0</v>
      </c>
      <c r="DW287" s="418">
        <f t="shared" si="332"/>
        <v>0</v>
      </c>
      <c r="DX287" s="418">
        <f t="shared" si="332"/>
        <v>0</v>
      </c>
      <c r="DY287" s="418">
        <f t="shared" si="332"/>
        <v>0</v>
      </c>
      <c r="DZ287" s="418">
        <f t="shared" ref="DZ287:EA287" si="333">+DZ286-DZ7</f>
        <v>0</v>
      </c>
      <c r="EA287" s="418">
        <f t="shared" si="333"/>
        <v>0</v>
      </c>
    </row>
    <row r="288" spans="2:131" ht="20.100000000000001" customHeight="1" x14ac:dyDescent="0.25">
      <c r="B288" s="179"/>
    </row>
    <row r="289" spans="2:2" ht="20.100000000000001" customHeight="1" x14ac:dyDescent="0.25">
      <c r="B289" s="179"/>
    </row>
    <row r="290" spans="2:2" ht="20.100000000000001" customHeight="1" x14ac:dyDescent="0.25">
      <c r="B290" s="179"/>
    </row>
    <row r="291" spans="2:2" ht="20.100000000000001" customHeight="1" x14ac:dyDescent="0.25">
      <c r="B291" s="179"/>
    </row>
    <row r="292" spans="2:2" ht="20.100000000000001" customHeight="1" x14ac:dyDescent="0.25">
      <c r="B292" s="179"/>
    </row>
    <row r="293" spans="2:2" ht="20.100000000000001" customHeight="1" x14ac:dyDescent="0.25">
      <c r="B293" s="179"/>
    </row>
    <row r="294" spans="2:2" ht="20.100000000000001" customHeight="1" x14ac:dyDescent="0.25">
      <c r="B294" s="179"/>
    </row>
    <row r="295" spans="2:2" ht="20.100000000000001" customHeight="1" x14ac:dyDescent="0.25">
      <c r="B295" s="179"/>
    </row>
    <row r="296" spans="2:2" ht="20.100000000000001" customHeight="1" x14ac:dyDescent="0.25">
      <c r="B296" s="179"/>
    </row>
    <row r="297" spans="2:2" ht="20.100000000000001" customHeight="1" x14ac:dyDescent="0.25">
      <c r="B297" s="179"/>
    </row>
    <row r="298" spans="2:2" ht="20.100000000000001" customHeight="1" x14ac:dyDescent="0.25">
      <c r="B298" s="179"/>
    </row>
    <row r="299" spans="2:2" ht="20.100000000000001" customHeight="1" x14ac:dyDescent="0.25">
      <c r="B299" s="179"/>
    </row>
    <row r="300" spans="2:2" ht="20.100000000000001" customHeight="1" x14ac:dyDescent="0.25">
      <c r="B300" s="179"/>
    </row>
    <row r="301" spans="2:2" ht="20.100000000000001" customHeight="1" x14ac:dyDescent="0.25">
      <c r="B301" s="179"/>
    </row>
    <row r="302" spans="2:2" ht="20.100000000000001" customHeight="1" x14ac:dyDescent="0.25">
      <c r="B302" s="179"/>
    </row>
    <row r="303" spans="2:2" ht="20.100000000000001" customHeight="1" x14ac:dyDescent="0.25">
      <c r="B303" s="179"/>
    </row>
    <row r="304" spans="2:2" ht="20.100000000000001" customHeight="1" x14ac:dyDescent="0.25">
      <c r="B304" s="179"/>
    </row>
    <row r="305" spans="2:2" ht="20.100000000000001" customHeight="1" x14ac:dyDescent="0.25">
      <c r="B305" s="179"/>
    </row>
    <row r="306" spans="2:2" ht="20.100000000000001" customHeight="1" x14ac:dyDescent="0.25">
      <c r="B306" s="179"/>
    </row>
    <row r="307" spans="2:2" ht="20.100000000000001" customHeight="1" x14ac:dyDescent="0.25">
      <c r="B307" s="179"/>
    </row>
    <row r="308" spans="2:2" ht="20.100000000000001" customHeight="1" x14ac:dyDescent="0.25">
      <c r="B308" s="179"/>
    </row>
    <row r="309" spans="2:2" ht="20.100000000000001" customHeight="1" x14ac:dyDescent="0.25">
      <c r="B309" s="179"/>
    </row>
    <row r="310" spans="2:2" ht="20.100000000000001" customHeight="1" x14ac:dyDescent="0.25">
      <c r="B310" s="179"/>
    </row>
    <row r="311" spans="2:2" ht="20.100000000000001" customHeight="1" x14ac:dyDescent="0.25">
      <c r="B311" s="179"/>
    </row>
  </sheetData>
  <sortState ref="B104:CF128">
    <sortCondition ref="B104:B128"/>
  </sortState>
  <mergeCells count="21">
    <mergeCell ref="B111:C111"/>
    <mergeCell ref="B62:C62"/>
    <mergeCell ref="B3:C5"/>
    <mergeCell ref="B9:C9"/>
    <mergeCell ref="P3:AA4"/>
    <mergeCell ref="D3:O4"/>
    <mergeCell ref="B108:C108"/>
    <mergeCell ref="DM3:DX4"/>
    <mergeCell ref="DY3:EA4"/>
    <mergeCell ref="BZ216:CK216"/>
    <mergeCell ref="CM216:CX216"/>
    <mergeCell ref="CZ216:DK216"/>
    <mergeCell ref="AB3:AM4"/>
    <mergeCell ref="AN3:AY4"/>
    <mergeCell ref="AZ3:BK4"/>
    <mergeCell ref="BM3:BX4"/>
    <mergeCell ref="CZ3:DK4"/>
    <mergeCell ref="BZ3:CK4"/>
    <mergeCell ref="CM3:CX4"/>
    <mergeCell ref="CL3:CL4"/>
    <mergeCell ref="BL3:BL5"/>
  </mergeCells>
  <phoneticPr fontId="7" type="noConversion"/>
  <printOptions horizontalCentered="1"/>
  <pageMargins left="0.15748031496062992" right="0.15748031496062992" top="0.19685039370078741" bottom="0.19685039370078741" header="0.19685039370078741" footer="0.19685039370078741"/>
  <pageSetup scale="19" fitToHeight="0" orientation="landscape" r:id="rId1"/>
  <headerFooter>
    <oddFooter>&amp;L/RAI&amp;C&amp;"Arial,Negrita"&amp;12&amp;P</oddFooter>
  </headerFooter>
  <rowBreaks count="2" manualBreakCount="2">
    <brk id="112" min="1" max="130" man="1"/>
    <brk id="214" max="16383" man="1"/>
  </rowBreaks>
  <colBreaks count="1" manualBreakCount="1">
    <brk id="70" min="2" max="213" man="1"/>
  </colBreaks>
  <ignoredErrors>
    <ignoredError sqref="BL8" formula="1"/>
    <ignoredError sqref="BL10 BL107:BL108 BL61 BL110:BL111" formula="1" formulaRange="1"/>
    <ignoredError sqref="BL215:BL21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232"/>
  <sheetViews>
    <sheetView showGridLines="0" tabSelected="1" view="pageBreakPreview" zoomScale="80" zoomScaleNormal="80" zoomScaleSheetLayoutView="80" zoomScalePageLayoutView="50" workbookViewId="0">
      <pane xSplit="3" ySplit="11" topLeftCell="AQ12" activePane="bottomRight" state="frozen"/>
      <selection pane="topRight" activeCell="D1" sqref="D1"/>
      <selection pane="bottomLeft" activeCell="A12" sqref="A12"/>
      <selection pane="bottomRight" activeCell="AV15" sqref="AV15"/>
    </sheetView>
  </sheetViews>
  <sheetFormatPr baseColWidth="10" defaultColWidth="11.42578125" defaultRowHeight="20.100000000000001" customHeight="1" x14ac:dyDescent="0.25"/>
  <cols>
    <col min="1" max="1" width="11.42578125" style="344"/>
    <col min="2" max="2" width="6.140625" style="345" customWidth="1"/>
    <col min="3" max="3" width="58.42578125" style="346" customWidth="1"/>
    <col min="4" max="6" width="11.140625" style="338" hidden="1" customWidth="1"/>
    <col min="7" max="12" width="11.7109375" style="338" hidden="1" customWidth="1"/>
    <col min="13" max="15" width="11" style="338" hidden="1" customWidth="1"/>
    <col min="16" max="16" width="12.28515625" style="338" hidden="1" customWidth="1"/>
    <col min="17" max="28" width="11" style="338" hidden="1" customWidth="1"/>
    <col min="29" max="29" width="13" style="338" hidden="1" customWidth="1"/>
    <col min="30" max="41" width="11" style="338" hidden="1" customWidth="1"/>
    <col min="42" max="42" width="12.28515625" style="338" hidden="1" customWidth="1"/>
    <col min="43" max="44" width="11" style="338" hidden="1" customWidth="1"/>
    <col min="45" max="54" width="11" style="338" customWidth="1"/>
    <col min="55" max="55" width="12.28515625" style="338" bestFit="1" customWidth="1"/>
    <col min="56" max="57" width="11" style="338" customWidth="1"/>
    <col min="58" max="58" width="14.140625" style="338" customWidth="1"/>
    <col min="59" max="59" width="13.28515625" style="338" customWidth="1"/>
    <col min="60" max="60" width="14" style="338" customWidth="1"/>
    <col min="61" max="61" width="9.42578125" style="338" customWidth="1"/>
    <col min="62" max="62" width="11.42578125" style="337"/>
    <col min="63" max="63" width="11.5703125" style="337" bestFit="1" customWidth="1"/>
    <col min="64" max="16384" width="11.42578125" style="338"/>
  </cols>
  <sheetData>
    <row r="1" spans="1:63" ht="20.100000000000001" customHeight="1" x14ac:dyDescent="0.25">
      <c r="A1" s="267"/>
      <c r="B1" s="268"/>
      <c r="C1" s="107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113"/>
      <c r="BK1" s="113"/>
    </row>
    <row r="2" spans="1:63" ht="20.100000000000001" customHeight="1" x14ac:dyDescent="0.25">
      <c r="A2" s="267"/>
      <c r="B2" s="268"/>
      <c r="C2" s="107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113"/>
      <c r="BK2" s="113"/>
    </row>
    <row r="3" spans="1:63" ht="15.75" customHeight="1" x14ac:dyDescent="0.25">
      <c r="A3" s="269"/>
      <c r="B3" s="1"/>
      <c r="C3" s="2" t="s">
        <v>48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113"/>
      <c r="BK3" s="113"/>
    </row>
    <row r="4" spans="1:63" ht="18.75" x14ac:dyDescent="0.3">
      <c r="A4" s="269"/>
      <c r="B4" s="4"/>
      <c r="C4" s="5" t="s">
        <v>59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36"/>
      <c r="BJ4" s="113"/>
      <c r="BK4" s="113"/>
    </row>
    <row r="5" spans="1:63" ht="18.75" x14ac:dyDescent="0.3">
      <c r="A5" s="269"/>
      <c r="B5" s="4"/>
      <c r="C5" s="5" t="s">
        <v>60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36"/>
      <c r="BJ5" s="113"/>
      <c r="BK5" s="113"/>
    </row>
    <row r="6" spans="1:63" ht="18.75" x14ac:dyDescent="0.3">
      <c r="A6" s="269"/>
      <c r="B6" s="4"/>
      <c r="C6" s="6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36"/>
      <c r="BJ6" s="113"/>
      <c r="BK6" s="113"/>
    </row>
    <row r="7" spans="1:63" ht="20.100000000000001" customHeight="1" x14ac:dyDescent="0.3">
      <c r="A7" s="269"/>
      <c r="B7" s="4"/>
      <c r="C7" s="6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138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36"/>
      <c r="BJ7" s="113"/>
      <c r="BK7" s="113"/>
    </row>
    <row r="8" spans="1:63" ht="30.75" customHeight="1" thickBot="1" x14ac:dyDescent="0.4">
      <c r="A8" s="269"/>
      <c r="B8" s="126" t="s">
        <v>0</v>
      </c>
      <c r="C8" s="12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113"/>
      <c r="BK8" s="113"/>
    </row>
    <row r="9" spans="1:63" ht="29.25" customHeight="1" x14ac:dyDescent="0.2">
      <c r="A9" s="269"/>
      <c r="B9" s="480" t="s">
        <v>1</v>
      </c>
      <c r="C9" s="481"/>
      <c r="D9" s="462">
        <v>2015</v>
      </c>
      <c r="E9" s="463"/>
      <c r="F9" s="463"/>
      <c r="G9" s="463"/>
      <c r="H9" s="463"/>
      <c r="I9" s="463"/>
      <c r="J9" s="463"/>
      <c r="K9" s="463"/>
      <c r="L9" s="463"/>
      <c r="M9" s="463"/>
      <c r="N9" s="463"/>
      <c r="O9" s="464"/>
      <c r="P9" s="468"/>
      <c r="Q9" s="462">
        <v>2016</v>
      </c>
      <c r="R9" s="463"/>
      <c r="S9" s="463"/>
      <c r="T9" s="463"/>
      <c r="U9" s="463"/>
      <c r="V9" s="463"/>
      <c r="W9" s="463"/>
      <c r="X9" s="463"/>
      <c r="Y9" s="463"/>
      <c r="Z9" s="463"/>
      <c r="AA9" s="463"/>
      <c r="AB9" s="463"/>
      <c r="AC9" s="308"/>
      <c r="AD9" s="462">
        <v>2017</v>
      </c>
      <c r="AE9" s="463"/>
      <c r="AF9" s="463"/>
      <c r="AG9" s="463"/>
      <c r="AH9" s="463"/>
      <c r="AI9" s="463"/>
      <c r="AJ9" s="463"/>
      <c r="AK9" s="463"/>
      <c r="AL9" s="463"/>
      <c r="AM9" s="463"/>
      <c r="AN9" s="463"/>
      <c r="AO9" s="464"/>
      <c r="AP9" s="370"/>
      <c r="AQ9" s="462">
        <v>2018</v>
      </c>
      <c r="AR9" s="463"/>
      <c r="AS9" s="463"/>
      <c r="AT9" s="463"/>
      <c r="AU9" s="463"/>
      <c r="AV9" s="463"/>
      <c r="AW9" s="463"/>
      <c r="AX9" s="463"/>
      <c r="AY9" s="463"/>
      <c r="AZ9" s="463"/>
      <c r="BA9" s="463"/>
      <c r="BB9" s="464"/>
      <c r="BC9" s="450"/>
      <c r="BD9" s="462">
        <v>2019</v>
      </c>
      <c r="BE9" s="463"/>
      <c r="BF9" s="503" t="s">
        <v>53</v>
      </c>
      <c r="BG9" s="504"/>
      <c r="BH9" s="505"/>
      <c r="BI9" s="63" t="s">
        <v>54</v>
      </c>
      <c r="BJ9" s="113"/>
      <c r="BK9" s="113"/>
    </row>
    <row r="10" spans="1:63" ht="18.75" customHeight="1" thickBot="1" x14ac:dyDescent="0.25">
      <c r="A10" s="269"/>
      <c r="B10" s="482"/>
      <c r="C10" s="483"/>
      <c r="D10" s="465"/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7"/>
      <c r="P10" s="469"/>
      <c r="Q10" s="465"/>
      <c r="R10" s="466"/>
      <c r="S10" s="466"/>
      <c r="T10" s="466"/>
      <c r="U10" s="466"/>
      <c r="V10" s="466"/>
      <c r="W10" s="466"/>
      <c r="X10" s="466"/>
      <c r="Y10" s="466"/>
      <c r="Z10" s="466"/>
      <c r="AA10" s="466"/>
      <c r="AB10" s="466"/>
      <c r="AC10" s="309"/>
      <c r="AD10" s="465"/>
      <c r="AE10" s="466"/>
      <c r="AF10" s="466"/>
      <c r="AG10" s="466"/>
      <c r="AH10" s="466"/>
      <c r="AI10" s="466"/>
      <c r="AJ10" s="466"/>
      <c r="AK10" s="466"/>
      <c r="AL10" s="466"/>
      <c r="AM10" s="466"/>
      <c r="AN10" s="466"/>
      <c r="AO10" s="467"/>
      <c r="AP10" s="371"/>
      <c r="AQ10" s="465"/>
      <c r="AR10" s="466"/>
      <c r="AS10" s="466"/>
      <c r="AT10" s="466"/>
      <c r="AU10" s="466"/>
      <c r="AV10" s="466"/>
      <c r="AW10" s="466"/>
      <c r="AX10" s="466"/>
      <c r="AY10" s="466"/>
      <c r="AZ10" s="466"/>
      <c r="BA10" s="466"/>
      <c r="BB10" s="467"/>
      <c r="BC10" s="451"/>
      <c r="BD10" s="465"/>
      <c r="BE10" s="466"/>
      <c r="BF10" s="506" t="s">
        <v>274</v>
      </c>
      <c r="BG10" s="507"/>
      <c r="BH10" s="508"/>
      <c r="BI10" s="509" t="s">
        <v>266</v>
      </c>
      <c r="BJ10" s="113"/>
      <c r="BK10" s="113"/>
    </row>
    <row r="11" spans="1:63" s="339" customFormat="1" ht="21" customHeight="1" thickBot="1" x14ac:dyDescent="0.3">
      <c r="A11" s="269"/>
      <c r="B11" s="484"/>
      <c r="C11" s="485"/>
      <c r="D11" s="7" t="s">
        <v>2</v>
      </c>
      <c r="E11" s="8" t="s">
        <v>3</v>
      </c>
      <c r="F11" s="8" t="s">
        <v>4</v>
      </c>
      <c r="G11" s="8" t="s">
        <v>5</v>
      </c>
      <c r="H11" s="8" t="s">
        <v>6</v>
      </c>
      <c r="I11" s="8" t="s">
        <v>7</v>
      </c>
      <c r="J11" s="8" t="s">
        <v>35</v>
      </c>
      <c r="K11" s="8" t="s">
        <v>36</v>
      </c>
      <c r="L11" s="8" t="s">
        <v>37</v>
      </c>
      <c r="M11" s="8" t="s">
        <v>45</v>
      </c>
      <c r="N11" s="8" t="s">
        <v>46</v>
      </c>
      <c r="O11" s="9" t="s">
        <v>47</v>
      </c>
      <c r="P11" s="8" t="s">
        <v>130</v>
      </c>
      <c r="Q11" s="7" t="s">
        <v>2</v>
      </c>
      <c r="R11" s="8" t="s">
        <v>3</v>
      </c>
      <c r="S11" s="8" t="s">
        <v>4</v>
      </c>
      <c r="T11" s="8" t="s">
        <v>5</v>
      </c>
      <c r="U11" s="8" t="s">
        <v>6</v>
      </c>
      <c r="V11" s="8" t="s">
        <v>7</v>
      </c>
      <c r="W11" s="8" t="s">
        <v>35</v>
      </c>
      <c r="X11" s="8" t="s">
        <v>36</v>
      </c>
      <c r="Y11" s="8" t="s">
        <v>37</v>
      </c>
      <c r="Z11" s="8" t="s">
        <v>45</v>
      </c>
      <c r="AA11" s="8" t="s">
        <v>46</v>
      </c>
      <c r="AB11" s="8" t="s">
        <v>47</v>
      </c>
      <c r="AC11" s="304" t="s">
        <v>136</v>
      </c>
      <c r="AD11" s="7" t="s">
        <v>2</v>
      </c>
      <c r="AE11" s="8" t="s">
        <v>3</v>
      </c>
      <c r="AF11" s="8" t="s">
        <v>4</v>
      </c>
      <c r="AG11" s="8" t="s">
        <v>5</v>
      </c>
      <c r="AH11" s="8" t="s">
        <v>6</v>
      </c>
      <c r="AI11" s="8" t="s">
        <v>7</v>
      </c>
      <c r="AJ11" s="8" t="s">
        <v>35</v>
      </c>
      <c r="AK11" s="8" t="s">
        <v>36</v>
      </c>
      <c r="AL11" s="8" t="s">
        <v>37</v>
      </c>
      <c r="AM11" s="8" t="s">
        <v>45</v>
      </c>
      <c r="AN11" s="8" t="s">
        <v>46</v>
      </c>
      <c r="AO11" s="9" t="s">
        <v>47</v>
      </c>
      <c r="AP11" s="8" t="s">
        <v>141</v>
      </c>
      <c r="AQ11" s="7" t="s">
        <v>2</v>
      </c>
      <c r="AR11" s="8" t="s">
        <v>3</v>
      </c>
      <c r="AS11" s="8" t="s">
        <v>4</v>
      </c>
      <c r="AT11" s="8" t="s">
        <v>5</v>
      </c>
      <c r="AU11" s="8" t="s">
        <v>6</v>
      </c>
      <c r="AV11" s="8" t="s">
        <v>7</v>
      </c>
      <c r="AW11" s="8" t="s">
        <v>35</v>
      </c>
      <c r="AX11" s="8" t="s">
        <v>36</v>
      </c>
      <c r="AY11" s="8" t="s">
        <v>37</v>
      </c>
      <c r="AZ11" s="8" t="s">
        <v>45</v>
      </c>
      <c r="BA11" s="8" t="s">
        <v>46</v>
      </c>
      <c r="BB11" s="9" t="s">
        <v>47</v>
      </c>
      <c r="BC11" s="304" t="s">
        <v>263</v>
      </c>
      <c r="BD11" s="8" t="s">
        <v>2</v>
      </c>
      <c r="BE11" s="8" t="s">
        <v>3</v>
      </c>
      <c r="BF11" s="205">
        <v>2017</v>
      </c>
      <c r="BG11" s="168">
        <v>2018</v>
      </c>
      <c r="BH11" s="168">
        <v>2019</v>
      </c>
      <c r="BI11" s="510"/>
      <c r="BJ11" s="114"/>
      <c r="BK11" s="114"/>
    </row>
    <row r="12" spans="1:63" s="339" customFormat="1" ht="21" customHeight="1" x14ac:dyDescent="0.25">
      <c r="A12" s="269"/>
      <c r="B12" s="511" t="s">
        <v>144</v>
      </c>
      <c r="C12" s="511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325"/>
      <c r="BG12" s="325"/>
      <c r="BH12" s="325"/>
      <c r="BI12" s="325"/>
      <c r="BJ12" s="114"/>
      <c r="BK12" s="114"/>
    </row>
    <row r="13" spans="1:63" s="340" customFormat="1" ht="20.100000000000001" customHeight="1" thickBot="1" x14ac:dyDescent="0.3">
      <c r="A13" s="270"/>
      <c r="B13" s="156" t="s">
        <v>238</v>
      </c>
      <c r="C13" s="156"/>
      <c r="D13" s="56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56"/>
      <c r="BJ13" s="115"/>
      <c r="BK13" s="115"/>
    </row>
    <row r="14" spans="1:63" s="340" customFormat="1" ht="20.100000000000001" customHeight="1" thickBot="1" x14ac:dyDescent="0.3">
      <c r="A14" s="270"/>
      <c r="B14" s="143"/>
      <c r="C14" s="144" t="s">
        <v>61</v>
      </c>
      <c r="D14" s="145">
        <v>36189.038018074803</v>
      </c>
      <c r="E14" s="146">
        <v>31308.832963621797</v>
      </c>
      <c r="F14" s="146">
        <v>35093.276307559194</v>
      </c>
      <c r="G14" s="146">
        <v>43525.390188923389</v>
      </c>
      <c r="H14" s="146">
        <v>36292.676447491198</v>
      </c>
      <c r="I14" s="146">
        <v>37984.149288372588</v>
      </c>
      <c r="J14" s="146">
        <v>45451.703443585415</v>
      </c>
      <c r="K14" s="146">
        <v>34264.406158216603</v>
      </c>
      <c r="L14" s="146">
        <v>33214.439597804601</v>
      </c>
      <c r="M14" s="146">
        <v>40435.274017608222</v>
      </c>
      <c r="N14" s="146">
        <v>35014.371481748996</v>
      </c>
      <c r="O14" s="147">
        <v>47942.131000655987</v>
      </c>
      <c r="P14" s="196">
        <v>456715.6889136628</v>
      </c>
      <c r="Q14" s="146">
        <v>38234.1204396838</v>
      </c>
      <c r="R14" s="146">
        <v>36399.417257901216</v>
      </c>
      <c r="S14" s="146">
        <v>43273.653410963205</v>
      </c>
      <c r="T14" s="146">
        <v>46224.449205248595</v>
      </c>
      <c r="U14" s="146">
        <v>47008.720544612392</v>
      </c>
      <c r="V14" s="146">
        <v>46621.747673351798</v>
      </c>
      <c r="W14" s="146">
        <v>40009.055095369396</v>
      </c>
      <c r="X14" s="146">
        <v>51039.468868088414</v>
      </c>
      <c r="Y14" s="146">
        <v>50289.153485662209</v>
      </c>
      <c r="Z14" s="146">
        <v>52899.210558305414</v>
      </c>
      <c r="AA14" s="146">
        <v>48205.55716106038</v>
      </c>
      <c r="AB14" s="146">
        <v>57424.930025538015</v>
      </c>
      <c r="AC14" s="196">
        <v>557629.48372578481</v>
      </c>
      <c r="AD14" s="145">
        <v>44089.490655030408</v>
      </c>
      <c r="AE14" s="146">
        <v>37606.220131665992</v>
      </c>
      <c r="AF14" s="146">
        <v>48205.360680905404</v>
      </c>
      <c r="AG14" s="146">
        <v>52180.44833557502</v>
      </c>
      <c r="AH14" s="146">
        <v>56392.497804898798</v>
      </c>
      <c r="AI14" s="146">
        <v>45726.814884708809</v>
      </c>
      <c r="AJ14" s="146">
        <v>47652.794064765403</v>
      </c>
      <c r="AK14" s="146">
        <v>44217.753119297602</v>
      </c>
      <c r="AL14" s="146">
        <v>45529.03072201836</v>
      </c>
      <c r="AM14" s="146">
        <v>49037.057047930801</v>
      </c>
      <c r="AN14" s="146">
        <v>47916.694351204009</v>
      </c>
      <c r="AO14" s="146">
        <v>54664.162353628009</v>
      </c>
      <c r="AP14" s="196">
        <v>573218.32415162865</v>
      </c>
      <c r="AQ14" s="146">
        <v>50423.429560936202</v>
      </c>
      <c r="AR14" s="146">
        <v>39738.834091426383</v>
      </c>
      <c r="AS14" s="146">
        <v>51961.211661101574</v>
      </c>
      <c r="AT14" s="146">
        <v>64833.126459393214</v>
      </c>
      <c r="AU14" s="146">
        <v>56075.627524850759</v>
      </c>
      <c r="AV14" s="146">
        <v>51464.15969011261</v>
      </c>
      <c r="AW14" s="146">
        <v>55490.061359212596</v>
      </c>
      <c r="AX14" s="146">
        <v>52146.521844141178</v>
      </c>
      <c r="AY14" s="146">
        <v>47902.791112044011</v>
      </c>
      <c r="AZ14" s="146">
        <v>61401.861970221929</v>
      </c>
      <c r="BA14" s="146">
        <v>51599.4972653406</v>
      </c>
      <c r="BB14" s="146">
        <v>51693.44319953354</v>
      </c>
      <c r="BC14" s="196">
        <v>634730.56573831441</v>
      </c>
      <c r="BD14" s="145">
        <v>53053.452872118789</v>
      </c>
      <c r="BE14" s="146">
        <v>37334.236854270792</v>
      </c>
      <c r="BF14" s="286">
        <f>SUM($AD14:$AE14)</f>
        <v>81695.710786696407</v>
      </c>
      <c r="BG14" s="184">
        <f>SUM($AQ14:$AR14)</f>
        <v>90162.263652362584</v>
      </c>
      <c r="BH14" s="185">
        <f>SUM($BD14:$BE14)</f>
        <v>90387.689726389581</v>
      </c>
      <c r="BI14" s="273">
        <f>((BH14/BG14)-1)*100</f>
        <v>0.2500226423952423</v>
      </c>
      <c r="BJ14" s="115"/>
      <c r="BK14" s="115"/>
    </row>
    <row r="15" spans="1:63" s="340" customFormat="1" ht="20.100000000000001" customHeight="1" x14ac:dyDescent="0.3">
      <c r="A15" s="270"/>
      <c r="B15" s="50" t="s">
        <v>231</v>
      </c>
      <c r="C15" s="19"/>
      <c r="D15" s="38"/>
      <c r="E15" s="56"/>
      <c r="F15" s="56"/>
      <c r="G15" s="56"/>
      <c r="H15" s="56"/>
      <c r="I15" s="14"/>
      <c r="J15" s="14"/>
      <c r="K15" s="14"/>
      <c r="L15" s="14"/>
      <c r="M15" s="14"/>
      <c r="N15" s="14"/>
      <c r="O15" s="39"/>
      <c r="P15" s="170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70"/>
      <c r="AD15" s="38"/>
      <c r="AE15" s="14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372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372"/>
      <c r="BD15" s="301"/>
      <c r="BE15" s="56"/>
      <c r="BF15" s="301"/>
      <c r="BG15" s="299"/>
      <c r="BH15" s="300"/>
      <c r="BI15" s="170"/>
      <c r="BJ15" s="115"/>
      <c r="BK15" s="115"/>
    </row>
    <row r="16" spans="1:63" ht="20.100000000000001" customHeight="1" thickBot="1" x14ac:dyDescent="0.3">
      <c r="A16" s="269"/>
      <c r="B16" s="486" t="s">
        <v>39</v>
      </c>
      <c r="C16" s="487"/>
      <c r="D16" s="40">
        <v>30617.404330270001</v>
      </c>
      <c r="E16" s="16">
        <v>26830.027244069996</v>
      </c>
      <c r="F16" s="16">
        <v>30356.934542539999</v>
      </c>
      <c r="G16" s="16">
        <v>37616.784921559993</v>
      </c>
      <c r="H16" s="16">
        <v>31796.37663178</v>
      </c>
      <c r="I16" s="16">
        <v>32930.025945349989</v>
      </c>
      <c r="J16" s="16">
        <v>41498.098574510012</v>
      </c>
      <c r="K16" s="16">
        <v>29914.696311260002</v>
      </c>
      <c r="L16" s="16">
        <v>29100.714963009999</v>
      </c>
      <c r="M16" s="16">
        <v>34997.75505722002</v>
      </c>
      <c r="N16" s="16">
        <v>31221.210259709995</v>
      </c>
      <c r="O16" s="41">
        <v>39133.671692629985</v>
      </c>
      <c r="P16" s="41">
        <v>396013.70047390996</v>
      </c>
      <c r="Q16" s="16">
        <v>33382.208274490004</v>
      </c>
      <c r="R16" s="16">
        <v>31612.028763470014</v>
      </c>
      <c r="S16" s="16">
        <v>35257.595498250004</v>
      </c>
      <c r="T16" s="16">
        <v>37336.408437279992</v>
      </c>
      <c r="U16" s="16">
        <v>39490.362884839997</v>
      </c>
      <c r="V16" s="16">
        <v>40167.009622420002</v>
      </c>
      <c r="W16" s="16">
        <v>35053.554186449997</v>
      </c>
      <c r="X16" s="16">
        <v>45461.497210780013</v>
      </c>
      <c r="Y16" s="16">
        <v>44665.718884230009</v>
      </c>
      <c r="Z16" s="16">
        <v>47710.957792580011</v>
      </c>
      <c r="AA16" s="16">
        <v>41351.042299479981</v>
      </c>
      <c r="AB16" s="16">
        <v>52110.480230520014</v>
      </c>
      <c r="AC16" s="15">
        <v>483598.86408479011</v>
      </c>
      <c r="AD16" s="40">
        <v>39769.232339600007</v>
      </c>
      <c r="AE16" s="16">
        <v>33183.443311399991</v>
      </c>
      <c r="AF16" s="16">
        <v>41830.432626220005</v>
      </c>
      <c r="AG16" s="16">
        <v>46057.940197010015</v>
      </c>
      <c r="AH16" s="16">
        <v>45110.137033479994</v>
      </c>
      <c r="AI16" s="16">
        <v>37088.375350030008</v>
      </c>
      <c r="AJ16" s="16">
        <v>39969.438209749998</v>
      </c>
      <c r="AK16" s="16">
        <v>36133.185573089999</v>
      </c>
      <c r="AL16" s="16">
        <v>38044.258015085157</v>
      </c>
      <c r="AM16" s="16">
        <v>42854.761817389997</v>
      </c>
      <c r="AN16" s="16">
        <v>42706.258067270006</v>
      </c>
      <c r="AO16" s="16">
        <v>47509.915469480009</v>
      </c>
      <c r="AP16" s="15">
        <v>490257.37800980516</v>
      </c>
      <c r="AQ16" s="16">
        <v>43574.96740406</v>
      </c>
      <c r="AR16" s="16">
        <v>34610.418829209986</v>
      </c>
      <c r="AS16" s="16">
        <v>47626.631727649976</v>
      </c>
      <c r="AT16" s="16">
        <v>58997.22401445001</v>
      </c>
      <c r="AU16" s="16">
        <v>49519.982392069956</v>
      </c>
      <c r="AV16" s="16">
        <v>45925.21500519001</v>
      </c>
      <c r="AW16" s="16">
        <v>50864.210961499994</v>
      </c>
      <c r="AX16" s="16">
        <v>46428.063554109976</v>
      </c>
      <c r="AY16" s="16">
        <v>42894.351232304209</v>
      </c>
      <c r="AZ16" s="16">
        <v>56392.395722869929</v>
      </c>
      <c r="BA16" s="16">
        <v>46498.967275640003</v>
      </c>
      <c r="BB16" s="16">
        <v>46992.394683349943</v>
      </c>
      <c r="BC16" s="15">
        <v>570324.82280240383</v>
      </c>
      <c r="BD16" s="40">
        <v>48553.276908349988</v>
      </c>
      <c r="BE16" s="16">
        <v>32296.280532449993</v>
      </c>
      <c r="BF16" s="241">
        <f t="shared" ref="BF16:BF28" si="0">SUM($AD16:$AE16)</f>
        <v>72952.675650999998</v>
      </c>
      <c r="BG16" s="239">
        <f t="shared" ref="BG16:BG28" si="1">SUM($AQ16:$AR16)</f>
        <v>78185.386233269994</v>
      </c>
      <c r="BH16" s="242">
        <f t="shared" ref="BH16:BH28" si="2">SUM($BD16:$BE16)</f>
        <v>80849.557440799981</v>
      </c>
      <c r="BI16" s="15">
        <f>((BH16/BG16)-1)*100</f>
        <v>3.4075053355639984</v>
      </c>
      <c r="BJ16" s="113"/>
      <c r="BK16" s="116"/>
    </row>
    <row r="17" spans="1:63" ht="20.100000000000001" customHeight="1" x14ac:dyDescent="0.25">
      <c r="A17" s="269"/>
      <c r="B17" s="217"/>
      <c r="C17" s="218" t="s">
        <v>93</v>
      </c>
      <c r="D17" s="224">
        <v>0.61185816999999998</v>
      </c>
      <c r="E17" s="222">
        <v>0.67520072000000009</v>
      </c>
      <c r="F17" s="222">
        <v>17.695329210000001</v>
      </c>
      <c r="G17" s="222">
        <v>11.53217574</v>
      </c>
      <c r="H17" s="222">
        <v>175.43816514</v>
      </c>
      <c r="I17" s="222">
        <v>40.90451848</v>
      </c>
      <c r="J17" s="222">
        <v>57.258691420000005</v>
      </c>
      <c r="K17" s="222">
        <v>140.89293021999998</v>
      </c>
      <c r="L17" s="222">
        <v>42.942336480000009</v>
      </c>
      <c r="M17" s="222">
        <v>27.861811630000002</v>
      </c>
      <c r="N17" s="222">
        <v>12.953543699999999</v>
      </c>
      <c r="O17" s="222">
        <v>44.40563731000001</v>
      </c>
      <c r="P17" s="251">
        <v>573.17219821999993</v>
      </c>
      <c r="Q17" s="27">
        <v>6.6418696699999993</v>
      </c>
      <c r="R17" s="27">
        <v>12.734528920000001</v>
      </c>
      <c r="S17" s="27">
        <v>27.1500433</v>
      </c>
      <c r="T17" s="27">
        <v>103.36543124999999</v>
      </c>
      <c r="U17" s="27">
        <v>8.6258107099999997</v>
      </c>
      <c r="V17" s="27">
        <v>178.20969415000002</v>
      </c>
      <c r="W17" s="27">
        <v>28.652831939999995</v>
      </c>
      <c r="X17" s="27">
        <v>256.95609310999998</v>
      </c>
      <c r="Y17" s="27">
        <v>58.184460129999998</v>
      </c>
      <c r="Z17" s="27">
        <v>12.52306231</v>
      </c>
      <c r="AA17" s="27">
        <v>33.18890124</v>
      </c>
      <c r="AB17" s="27">
        <v>341.46095201999998</v>
      </c>
      <c r="AC17" s="214">
        <v>1067.6936787499999</v>
      </c>
      <c r="AD17" s="223">
        <v>1.9009042599999999</v>
      </c>
      <c r="AE17" s="222">
        <v>34.413266870000001</v>
      </c>
      <c r="AF17" s="222">
        <v>34.623474059999999</v>
      </c>
      <c r="AG17" s="222">
        <v>31.915462200000004</v>
      </c>
      <c r="AH17" s="222">
        <v>255.02978411999996</v>
      </c>
      <c r="AI17" s="222">
        <v>11.143929360000001</v>
      </c>
      <c r="AJ17" s="222">
        <v>24.827808959999995</v>
      </c>
      <c r="AK17" s="222">
        <v>136.15784281000001</v>
      </c>
      <c r="AL17" s="222">
        <v>12.301688179999998</v>
      </c>
      <c r="AM17" s="222">
        <v>39.310418930000012</v>
      </c>
      <c r="AN17" s="222">
        <v>19.021385540000001</v>
      </c>
      <c r="AO17" s="222">
        <v>64.444114330000005</v>
      </c>
      <c r="AP17" s="214">
        <v>665.09007961999998</v>
      </c>
      <c r="AQ17" s="222">
        <v>18.405191470000005</v>
      </c>
      <c r="AR17" s="27">
        <v>29.749735440000002</v>
      </c>
      <c r="AS17" s="27">
        <v>12.102620349999999</v>
      </c>
      <c r="AT17" s="27">
        <v>298.53286117999994</v>
      </c>
      <c r="AU17" s="27">
        <v>20.573968530000002</v>
      </c>
      <c r="AV17" s="27">
        <v>615.36930618999997</v>
      </c>
      <c r="AW17" s="27">
        <v>507.38250059000006</v>
      </c>
      <c r="AX17" s="27">
        <v>206.13182016000005</v>
      </c>
      <c r="AY17" s="27">
        <v>226.75872806000001</v>
      </c>
      <c r="AZ17" s="27">
        <v>116.81791427</v>
      </c>
      <c r="BA17" s="27">
        <v>115.01233621999999</v>
      </c>
      <c r="BB17" s="27">
        <v>71.142505900000003</v>
      </c>
      <c r="BC17" s="214">
        <v>2237.9794883599998</v>
      </c>
      <c r="BD17" s="224">
        <v>306.50977465</v>
      </c>
      <c r="BE17" s="27">
        <v>341.79344917000003</v>
      </c>
      <c r="BF17" s="224">
        <f t="shared" si="0"/>
        <v>36.314171129999998</v>
      </c>
      <c r="BG17" s="27">
        <f t="shared" si="1"/>
        <v>48.154926910000007</v>
      </c>
      <c r="BH17" s="64">
        <f t="shared" si="2"/>
        <v>648.30322382000008</v>
      </c>
      <c r="BI17" s="221">
        <f t="shared" ref="BI17:BI54" si="3">((BH17/BG17)-1)*100</f>
        <v>1246.2863831808068</v>
      </c>
      <c r="BJ17" s="113"/>
      <c r="BK17" s="113"/>
    </row>
    <row r="18" spans="1:63" ht="20.100000000000001" customHeight="1" x14ac:dyDescent="0.25">
      <c r="A18" s="269"/>
      <c r="B18" s="206"/>
      <c r="C18" s="207" t="s">
        <v>94</v>
      </c>
      <c r="D18" s="224">
        <v>30.004000000000001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1.2004666799999999</v>
      </c>
      <c r="K18" s="27">
        <v>0</v>
      </c>
      <c r="L18" s="27">
        <v>0.60019998999999991</v>
      </c>
      <c r="M18" s="27">
        <v>2.75074219</v>
      </c>
      <c r="N18" s="27">
        <v>2.2310822000000003</v>
      </c>
      <c r="O18" s="27">
        <v>0</v>
      </c>
      <c r="P18" s="214">
        <v>36.786491060000003</v>
      </c>
      <c r="Q18" s="27">
        <v>323.89267828999994</v>
      </c>
      <c r="R18" s="27">
        <v>113.80062663999999</v>
      </c>
      <c r="S18" s="27">
        <v>224.42513284</v>
      </c>
      <c r="T18" s="27">
        <v>234.74589437000003</v>
      </c>
      <c r="U18" s="27">
        <v>129.55669447000002</v>
      </c>
      <c r="V18" s="27">
        <v>1.9608288700000003</v>
      </c>
      <c r="W18" s="27">
        <v>9.9427321600000003</v>
      </c>
      <c r="X18" s="27">
        <v>16.26576665</v>
      </c>
      <c r="Y18" s="27">
        <v>3.5615244000000001</v>
      </c>
      <c r="Z18" s="27">
        <v>141.20102215</v>
      </c>
      <c r="AA18" s="27">
        <v>263.4155111</v>
      </c>
      <c r="AB18" s="27">
        <v>240.31424444999999</v>
      </c>
      <c r="AC18" s="214">
        <v>1703.08265639</v>
      </c>
      <c r="AD18" s="224">
        <v>112.14982222</v>
      </c>
      <c r="AE18" s="27">
        <v>8.8675915099999987</v>
      </c>
      <c r="AF18" s="27">
        <v>0</v>
      </c>
      <c r="AG18" s="27">
        <v>287.32316666999998</v>
      </c>
      <c r="AH18" s="27">
        <v>3589.7503342</v>
      </c>
      <c r="AI18" s="27">
        <v>89.705833320000011</v>
      </c>
      <c r="AJ18" s="27">
        <v>81.026566669999994</v>
      </c>
      <c r="AK18" s="27">
        <v>92.964408830000011</v>
      </c>
      <c r="AL18" s="27">
        <v>182.41654993</v>
      </c>
      <c r="AM18" s="27">
        <v>173.02800000000002</v>
      </c>
      <c r="AN18" s="27">
        <v>89.009888889999999</v>
      </c>
      <c r="AO18" s="27">
        <v>107.10963335</v>
      </c>
      <c r="AP18" s="214">
        <v>4813.3517955899997</v>
      </c>
      <c r="AQ18" s="27">
        <v>326.19235560000004</v>
      </c>
      <c r="AR18" s="27">
        <v>159.73769111000001</v>
      </c>
      <c r="AS18" s="27">
        <v>423.55427778000001</v>
      </c>
      <c r="AT18" s="27">
        <v>981.94494429999997</v>
      </c>
      <c r="AU18" s="27">
        <v>691.15138780000007</v>
      </c>
      <c r="AV18" s="27">
        <v>68.015111109999992</v>
      </c>
      <c r="AW18" s="27">
        <v>0</v>
      </c>
      <c r="AX18" s="27">
        <v>0</v>
      </c>
      <c r="AY18" s="27">
        <v>75.8</v>
      </c>
      <c r="AZ18" s="27">
        <v>75.825622230000008</v>
      </c>
      <c r="BA18" s="27">
        <v>68.243077420000006</v>
      </c>
      <c r="BB18" s="27">
        <v>237.25573867000003</v>
      </c>
      <c r="BC18" s="214">
        <v>3107.7202060200007</v>
      </c>
      <c r="BD18" s="224">
        <v>244.00777778</v>
      </c>
      <c r="BE18" s="27">
        <v>169.70845832999998</v>
      </c>
      <c r="BF18" s="224">
        <f t="shared" si="0"/>
        <v>121.01741373</v>
      </c>
      <c r="BG18" s="27">
        <f t="shared" si="1"/>
        <v>485.93004671000006</v>
      </c>
      <c r="BH18" s="64">
        <f t="shared" si="2"/>
        <v>413.71623610999995</v>
      </c>
      <c r="BI18" s="221">
        <f t="shared" si="3"/>
        <v>-14.860947802862833</v>
      </c>
      <c r="BJ18" s="113"/>
      <c r="BK18" s="113"/>
    </row>
    <row r="19" spans="1:63" ht="20.100000000000001" customHeight="1" x14ac:dyDescent="0.25">
      <c r="A19" s="269"/>
      <c r="B19" s="206"/>
      <c r="C19" s="207" t="s">
        <v>95</v>
      </c>
      <c r="D19" s="224">
        <v>1.5</v>
      </c>
      <c r="E19" s="27">
        <v>2.0000010000000001</v>
      </c>
      <c r="F19" s="27">
        <v>2E-8</v>
      </c>
      <c r="G19" s="27">
        <v>0.25</v>
      </c>
      <c r="H19" s="27">
        <v>8</v>
      </c>
      <c r="I19" s="27">
        <v>0</v>
      </c>
      <c r="J19" s="27">
        <v>7</v>
      </c>
      <c r="K19" s="27">
        <v>0.84662099999999996</v>
      </c>
      <c r="L19" s="27">
        <v>0.62308200000000002</v>
      </c>
      <c r="M19" s="27">
        <v>0</v>
      </c>
      <c r="N19" s="27">
        <v>0</v>
      </c>
      <c r="O19" s="27">
        <v>18.5</v>
      </c>
      <c r="P19" s="214">
        <v>38.719704019999995</v>
      </c>
      <c r="Q19" s="27">
        <v>0.2</v>
      </c>
      <c r="R19" s="27">
        <v>0</v>
      </c>
      <c r="S19" s="27">
        <v>14</v>
      </c>
      <c r="T19" s="27">
        <v>0.1058085</v>
      </c>
      <c r="U19" s="27">
        <v>0.212255</v>
      </c>
      <c r="V19" s="27">
        <v>1.696124</v>
      </c>
      <c r="W19" s="27">
        <v>0.13906945000000001</v>
      </c>
      <c r="X19" s="27">
        <v>7.4988199999999991E-2</v>
      </c>
      <c r="Y19" s="27">
        <v>0.59102955000000001</v>
      </c>
      <c r="Z19" s="27">
        <v>0.45237569999999999</v>
      </c>
      <c r="AA19" s="27">
        <v>0.64847099997711199</v>
      </c>
      <c r="AB19" s="27">
        <v>0.43438599999999999</v>
      </c>
      <c r="AC19" s="214">
        <v>18.554507399977116</v>
      </c>
      <c r="AD19" s="224">
        <v>0</v>
      </c>
      <c r="AE19" s="27">
        <v>0</v>
      </c>
      <c r="AF19" s="27">
        <v>0</v>
      </c>
      <c r="AG19" s="27">
        <v>1.3606703</v>
      </c>
      <c r="AH19" s="27">
        <v>2.4660426000000002</v>
      </c>
      <c r="AI19" s="27">
        <v>0.22065699999999999</v>
      </c>
      <c r="AJ19" s="27">
        <v>0.22090499999999999</v>
      </c>
      <c r="AK19" s="27">
        <v>0</v>
      </c>
      <c r="AL19" s="27">
        <v>0.29757050516357425</v>
      </c>
      <c r="AM19" s="27">
        <v>0.42765409999999998</v>
      </c>
      <c r="AN19" s="27">
        <v>0.5130844</v>
      </c>
      <c r="AO19" s="27">
        <v>0.22361400000000001</v>
      </c>
      <c r="AP19" s="214">
        <v>5.7301979051635756</v>
      </c>
      <c r="AQ19" s="27">
        <v>1.0745376000000002</v>
      </c>
      <c r="AR19" s="27">
        <v>1.3689479999847409</v>
      </c>
      <c r="AS19" s="27">
        <v>0.15738170000000001</v>
      </c>
      <c r="AT19" s="27">
        <v>1.7372988000076302</v>
      </c>
      <c r="AU19" s="27">
        <v>0.65575190000000005</v>
      </c>
      <c r="AV19" s="27">
        <v>2.0404830000076299</v>
      </c>
      <c r="AW19" s="27">
        <v>0</v>
      </c>
      <c r="AX19" s="27">
        <v>1.4073481200000002</v>
      </c>
      <c r="AY19" s="27">
        <v>0.2098584542013549</v>
      </c>
      <c r="AZ19" s="27">
        <v>10.547723900000001</v>
      </c>
      <c r="BA19" s="27">
        <v>1.0748952999954224</v>
      </c>
      <c r="BB19" s="27">
        <v>1.14457299995422</v>
      </c>
      <c r="BC19" s="214">
        <v>21.418799774151001</v>
      </c>
      <c r="BD19" s="224">
        <v>0.45860199997711198</v>
      </c>
      <c r="BE19" s="27">
        <v>5.7408750000000001E-2</v>
      </c>
      <c r="BF19" s="224">
        <f t="shared" si="0"/>
        <v>0</v>
      </c>
      <c r="BG19" s="27">
        <f t="shared" si="1"/>
        <v>2.4434855999847409</v>
      </c>
      <c r="BH19" s="64">
        <f t="shared" si="2"/>
        <v>0.51601074997711194</v>
      </c>
      <c r="BI19" s="221">
        <f t="shared" si="3"/>
        <v>-78.882185760360755</v>
      </c>
      <c r="BJ19" s="113"/>
      <c r="BK19" s="113"/>
    </row>
    <row r="20" spans="1:63" ht="20.100000000000001" customHeight="1" x14ac:dyDescent="0.25">
      <c r="A20" s="269"/>
      <c r="B20" s="206"/>
      <c r="C20" s="207" t="s">
        <v>142</v>
      </c>
      <c r="D20" s="224">
        <v>3573.2336871500006</v>
      </c>
      <c r="E20" s="27">
        <v>2917.9309057999999</v>
      </c>
      <c r="F20" s="27">
        <v>3312.8647398500002</v>
      </c>
      <c r="G20" s="27">
        <v>6751.86610122</v>
      </c>
      <c r="H20" s="27">
        <v>3767.313448840001</v>
      </c>
      <c r="I20" s="27">
        <v>3101.0152467900002</v>
      </c>
      <c r="J20" s="27">
        <v>6339.5033572500015</v>
      </c>
      <c r="K20" s="27">
        <v>3268.6918037699998</v>
      </c>
      <c r="L20" s="27">
        <v>3199.2035613000003</v>
      </c>
      <c r="M20" s="27">
        <v>3411.3153051600002</v>
      </c>
      <c r="N20" s="27">
        <v>3248.2477886299998</v>
      </c>
      <c r="O20" s="27">
        <v>3635.8431019600002</v>
      </c>
      <c r="P20" s="214">
        <v>46527.029047720003</v>
      </c>
      <c r="Q20" s="27">
        <v>3549.4460399700006</v>
      </c>
      <c r="R20" s="27">
        <v>2758.8126172600005</v>
      </c>
      <c r="S20" s="27">
        <v>2957.4911384299999</v>
      </c>
      <c r="T20" s="27">
        <v>5514.9850101899992</v>
      </c>
      <c r="U20" s="27">
        <v>3877.1966633999996</v>
      </c>
      <c r="V20" s="27">
        <v>2969.4931349499998</v>
      </c>
      <c r="W20" s="27">
        <v>4716.0130192400002</v>
      </c>
      <c r="X20" s="27">
        <v>3939.0256132699992</v>
      </c>
      <c r="Y20" s="27">
        <v>3067.1915399300005</v>
      </c>
      <c r="Z20" s="27">
        <v>3163.7498252600003</v>
      </c>
      <c r="AA20" s="27">
        <v>3245.5294989699996</v>
      </c>
      <c r="AB20" s="27">
        <v>4148.7860088500001</v>
      </c>
      <c r="AC20" s="214">
        <v>43907.720109719994</v>
      </c>
      <c r="AD20" s="224">
        <v>4009.3101224299999</v>
      </c>
      <c r="AE20" s="27">
        <v>3003.5723078000001</v>
      </c>
      <c r="AF20" s="27">
        <v>3419.9152900599993</v>
      </c>
      <c r="AG20" s="27">
        <v>6426.1492826299973</v>
      </c>
      <c r="AH20" s="27">
        <v>3806.1967669599999</v>
      </c>
      <c r="AI20" s="27">
        <v>3027.7068724199999</v>
      </c>
      <c r="AJ20" s="27">
        <v>4176.0219633899997</v>
      </c>
      <c r="AK20" s="27">
        <v>3403.2416748799997</v>
      </c>
      <c r="AL20" s="27">
        <v>3138.7830842100002</v>
      </c>
      <c r="AM20" s="27">
        <v>3411.78512043</v>
      </c>
      <c r="AN20" s="27">
        <v>3241.4233222499997</v>
      </c>
      <c r="AO20" s="27">
        <v>3578.1133632699998</v>
      </c>
      <c r="AP20" s="214">
        <v>44642.219170729993</v>
      </c>
      <c r="AQ20" s="27">
        <v>4543.8333467499997</v>
      </c>
      <c r="AR20" s="27">
        <v>2972.6739183</v>
      </c>
      <c r="AS20" s="27">
        <v>3427.3901943400001</v>
      </c>
      <c r="AT20" s="27">
        <v>7319.1573385300017</v>
      </c>
      <c r="AU20" s="27">
        <v>3225.8655137699998</v>
      </c>
      <c r="AV20" s="27">
        <v>3244.2595529099999</v>
      </c>
      <c r="AW20" s="27">
        <v>4708.4689791499995</v>
      </c>
      <c r="AX20" s="27">
        <v>3305.00681024</v>
      </c>
      <c r="AY20" s="27">
        <v>2947.0298759899997</v>
      </c>
      <c r="AZ20" s="27">
        <v>3436.3889384999993</v>
      </c>
      <c r="BA20" s="27">
        <v>3689.10034245</v>
      </c>
      <c r="BB20" s="27">
        <v>3494.6084523299996</v>
      </c>
      <c r="BC20" s="214">
        <v>46313.783263260004</v>
      </c>
      <c r="BD20" s="224">
        <v>4978.2779044299987</v>
      </c>
      <c r="BE20" s="27">
        <v>3174.4195921</v>
      </c>
      <c r="BF20" s="224">
        <f t="shared" si="0"/>
        <v>7012.88243023</v>
      </c>
      <c r="BG20" s="27">
        <f t="shared" si="1"/>
        <v>7516.5072650499997</v>
      </c>
      <c r="BH20" s="64">
        <f t="shared" si="2"/>
        <v>8152.6974965299987</v>
      </c>
      <c r="BI20" s="221">
        <f t="shared" si="3"/>
        <v>8.4639076241984625</v>
      </c>
      <c r="BJ20" s="113"/>
      <c r="BK20" s="113"/>
    </row>
    <row r="21" spans="1:63" ht="20.100000000000001" customHeight="1" x14ac:dyDescent="0.25">
      <c r="A21" s="269"/>
      <c r="B21" s="206"/>
      <c r="C21" s="207" t="s">
        <v>96</v>
      </c>
      <c r="D21" s="224">
        <v>3179.07</v>
      </c>
      <c r="E21" s="27">
        <v>2137.94</v>
      </c>
      <c r="F21" s="27">
        <v>2500.1200000000003</v>
      </c>
      <c r="G21" s="27">
        <v>2525.46</v>
      </c>
      <c r="H21" s="27">
        <v>2570.04</v>
      </c>
      <c r="I21" s="27">
        <v>2730.75</v>
      </c>
      <c r="J21" s="27">
        <v>2496.4500000000003</v>
      </c>
      <c r="K21" s="27">
        <v>2485</v>
      </c>
      <c r="L21" s="27">
        <v>2567.63</v>
      </c>
      <c r="M21" s="27">
        <v>3098.7600000000007</v>
      </c>
      <c r="N21" s="27">
        <v>2770.96</v>
      </c>
      <c r="O21" s="27">
        <v>4757.5299999999988</v>
      </c>
      <c r="P21" s="214">
        <v>33819.710000000006</v>
      </c>
      <c r="Q21" s="27">
        <v>3116.4900000000002</v>
      </c>
      <c r="R21" s="27">
        <v>2518.9300000000003</v>
      </c>
      <c r="S21" s="27">
        <v>2664.98</v>
      </c>
      <c r="T21" s="27">
        <v>2664.9300000000003</v>
      </c>
      <c r="U21" s="27">
        <v>2501.0299999999997</v>
      </c>
      <c r="V21" s="27">
        <v>3046.6399999999994</v>
      </c>
      <c r="W21" s="27">
        <v>3045.09</v>
      </c>
      <c r="X21" s="27">
        <v>2792.05</v>
      </c>
      <c r="Y21" s="27">
        <v>2980.6699999999996</v>
      </c>
      <c r="Z21" s="27">
        <v>2988.85</v>
      </c>
      <c r="AA21" s="27">
        <v>2920.5399999999995</v>
      </c>
      <c r="AB21" s="27">
        <v>4454.71</v>
      </c>
      <c r="AC21" s="214">
        <v>35694.909999999996</v>
      </c>
      <c r="AD21" s="224">
        <v>3232.5</v>
      </c>
      <c r="AE21" s="27">
        <v>2346.12</v>
      </c>
      <c r="AF21" s="27">
        <v>2962.1299999999992</v>
      </c>
      <c r="AG21" s="27">
        <v>2639.32</v>
      </c>
      <c r="AH21" s="27">
        <v>2971.7099999999996</v>
      </c>
      <c r="AI21" s="27">
        <v>3255.3499999999995</v>
      </c>
      <c r="AJ21" s="27">
        <v>2723.05</v>
      </c>
      <c r="AK21" s="27">
        <v>2900.9700000000003</v>
      </c>
      <c r="AL21" s="27">
        <v>2643.92</v>
      </c>
      <c r="AM21" s="27">
        <v>3257.4300000000003</v>
      </c>
      <c r="AN21" s="27">
        <v>3031.6800000000003</v>
      </c>
      <c r="AO21" s="27">
        <v>4280.59</v>
      </c>
      <c r="AP21" s="214">
        <v>36244.770000000004</v>
      </c>
      <c r="AQ21" s="27">
        <v>3469.8600000000006</v>
      </c>
      <c r="AR21" s="27">
        <v>2437.0699999999997</v>
      </c>
      <c r="AS21" s="27">
        <v>2753.38</v>
      </c>
      <c r="AT21" s="27">
        <v>2448.2200000000003</v>
      </c>
      <c r="AU21" s="27">
        <v>2666.91</v>
      </c>
      <c r="AV21" s="27">
        <v>2782.17</v>
      </c>
      <c r="AW21" s="27">
        <v>2750.87</v>
      </c>
      <c r="AX21" s="27">
        <v>2677.05</v>
      </c>
      <c r="AY21" s="27">
        <v>2542.8199999999997</v>
      </c>
      <c r="AZ21" s="27">
        <v>2824.4199999999996</v>
      </c>
      <c r="BA21" s="27">
        <v>2987.4100000000003</v>
      </c>
      <c r="BB21" s="27">
        <v>3479.3500000000008</v>
      </c>
      <c r="BC21" s="214">
        <v>33819.53</v>
      </c>
      <c r="BD21" s="224">
        <v>3654.6400000000003</v>
      </c>
      <c r="BE21" s="27">
        <v>2845.34</v>
      </c>
      <c r="BF21" s="224">
        <f t="shared" si="0"/>
        <v>5578.62</v>
      </c>
      <c r="BG21" s="27">
        <f t="shared" si="1"/>
        <v>5906.93</v>
      </c>
      <c r="BH21" s="64">
        <f t="shared" si="2"/>
        <v>6499.9800000000005</v>
      </c>
      <c r="BI21" s="221">
        <f t="shared" si="3"/>
        <v>10.0399022842661</v>
      </c>
      <c r="BJ21" s="113"/>
      <c r="BK21" s="113"/>
    </row>
    <row r="22" spans="1:63" ht="20.100000000000001" customHeight="1" x14ac:dyDescent="0.3">
      <c r="A22" s="269"/>
      <c r="B22" s="206"/>
      <c r="C22" s="227" t="s">
        <v>220</v>
      </c>
      <c r="D22" s="224">
        <v>4273.4575566399981</v>
      </c>
      <c r="E22" s="27">
        <v>4037.6448244999997</v>
      </c>
      <c r="F22" s="27">
        <v>5643.1710364399987</v>
      </c>
      <c r="G22" s="27">
        <v>4629.9345893000009</v>
      </c>
      <c r="H22" s="27">
        <v>5014.3673004199991</v>
      </c>
      <c r="I22" s="27">
        <v>5870.4497141400007</v>
      </c>
      <c r="J22" s="27">
        <v>5936.0811166600006</v>
      </c>
      <c r="K22" s="27">
        <v>5498.2831376199993</v>
      </c>
      <c r="L22" s="27">
        <v>4377.0849775199995</v>
      </c>
      <c r="M22" s="27">
        <v>5987.285756360001</v>
      </c>
      <c r="N22" s="27">
        <v>4373.8623717599985</v>
      </c>
      <c r="O22" s="27">
        <v>3189.4930220999995</v>
      </c>
      <c r="P22" s="214">
        <v>58831.115403459989</v>
      </c>
      <c r="Q22" s="27">
        <v>3752.5343874399996</v>
      </c>
      <c r="R22" s="27">
        <v>4553.1072159800005</v>
      </c>
      <c r="S22" s="27">
        <v>4578.6560418599984</v>
      </c>
      <c r="T22" s="27">
        <v>4274.2612551599996</v>
      </c>
      <c r="U22" s="27">
        <v>6696.1119922800008</v>
      </c>
      <c r="V22" s="27">
        <v>6416.5155556000009</v>
      </c>
      <c r="W22" s="27">
        <v>3382.32142312</v>
      </c>
      <c r="X22" s="27">
        <v>6705.9220843199992</v>
      </c>
      <c r="Y22" s="27">
        <v>6034.816266939999</v>
      </c>
      <c r="Z22" s="27">
        <v>7064.2723588400022</v>
      </c>
      <c r="AA22" s="27">
        <v>5184.2052574199988</v>
      </c>
      <c r="AB22" s="27">
        <v>5794.1231132599987</v>
      </c>
      <c r="AC22" s="214">
        <v>64436.846952220003</v>
      </c>
      <c r="AD22" s="224">
        <v>5188.5357689199991</v>
      </c>
      <c r="AE22" s="27">
        <v>4158.8697657199991</v>
      </c>
      <c r="AF22" s="27">
        <v>5324.2115181600002</v>
      </c>
      <c r="AG22" s="27">
        <v>3803.9056820599999</v>
      </c>
      <c r="AH22" s="27">
        <v>5019.5397568400003</v>
      </c>
      <c r="AI22" s="27">
        <v>4314.8724562400002</v>
      </c>
      <c r="AJ22" s="27">
        <v>5342.0425158600028</v>
      </c>
      <c r="AK22" s="27">
        <v>3543.7838857800007</v>
      </c>
      <c r="AL22" s="27">
        <v>4819.3121950499999</v>
      </c>
      <c r="AM22" s="27">
        <v>4897.8611221600004</v>
      </c>
      <c r="AN22" s="27">
        <v>5341.3260866399978</v>
      </c>
      <c r="AO22" s="27">
        <v>5771.5264897400011</v>
      </c>
      <c r="AP22" s="214">
        <v>57525.787243170009</v>
      </c>
      <c r="AQ22" s="27">
        <v>3740.2059266099986</v>
      </c>
      <c r="AR22" s="27">
        <v>4101.3613005500001</v>
      </c>
      <c r="AS22" s="27">
        <v>7981.1517199599975</v>
      </c>
      <c r="AT22" s="27">
        <v>6806.29631255</v>
      </c>
      <c r="AU22" s="27">
        <v>7201.7511704299986</v>
      </c>
      <c r="AV22" s="27">
        <v>5231.9355820700002</v>
      </c>
      <c r="AW22" s="27">
        <v>6399.3948505399976</v>
      </c>
      <c r="AX22" s="27">
        <v>6868.1289958000007</v>
      </c>
      <c r="AY22" s="27">
        <v>5899.3698103300012</v>
      </c>
      <c r="AZ22" s="27">
        <v>6162.2661933999998</v>
      </c>
      <c r="BA22" s="27">
        <v>6063.6244353000011</v>
      </c>
      <c r="BB22" s="27">
        <v>4753.5093620400003</v>
      </c>
      <c r="BC22" s="214">
        <v>71208.995659579989</v>
      </c>
      <c r="BD22" s="224">
        <v>4301.5678848099997</v>
      </c>
      <c r="BE22" s="27">
        <v>2596.1868796600002</v>
      </c>
      <c r="BF22" s="224">
        <f t="shared" si="0"/>
        <v>9347.4055346399982</v>
      </c>
      <c r="BG22" s="27">
        <f t="shared" si="1"/>
        <v>7841.5672271599988</v>
      </c>
      <c r="BH22" s="64">
        <f t="shared" si="2"/>
        <v>6897.7547644699998</v>
      </c>
      <c r="BI22" s="221">
        <f t="shared" si="3"/>
        <v>-12.036018251823643</v>
      </c>
      <c r="BJ22" s="113"/>
      <c r="BK22" s="113"/>
    </row>
    <row r="23" spans="1:63" ht="20.100000000000001" customHeight="1" x14ac:dyDescent="0.3">
      <c r="A23" s="269"/>
      <c r="B23" s="206"/>
      <c r="C23" s="227" t="s">
        <v>98</v>
      </c>
      <c r="D23" s="224">
        <v>8544.4409409900018</v>
      </c>
      <c r="E23" s="27">
        <v>8352.4043050499949</v>
      </c>
      <c r="F23" s="27">
        <v>9596.6924030999962</v>
      </c>
      <c r="G23" s="27">
        <v>13601.625961919999</v>
      </c>
      <c r="H23" s="27">
        <v>11012.550294979999</v>
      </c>
      <c r="I23" s="27">
        <v>10680.719389819991</v>
      </c>
      <c r="J23" s="27">
        <v>14585.882436140006</v>
      </c>
      <c r="K23" s="27">
        <v>9283.7939647300045</v>
      </c>
      <c r="L23" s="27">
        <v>8250.031697679995</v>
      </c>
      <c r="M23" s="27">
        <v>9582.2451174000089</v>
      </c>
      <c r="N23" s="27">
        <v>9361.1906424999997</v>
      </c>
      <c r="O23" s="27">
        <v>12488.490762749998</v>
      </c>
      <c r="P23" s="214">
        <v>125340.06791706001</v>
      </c>
      <c r="Q23" s="27">
        <v>12416.30295372</v>
      </c>
      <c r="R23" s="27">
        <v>12628.460541230017</v>
      </c>
      <c r="S23" s="27">
        <v>12635.568834580001</v>
      </c>
      <c r="T23" s="27">
        <v>12402.623095689996</v>
      </c>
      <c r="U23" s="27">
        <v>14770.748224100003</v>
      </c>
      <c r="V23" s="27">
        <v>14877.187345190006</v>
      </c>
      <c r="W23" s="27">
        <v>13803.313600879988</v>
      </c>
      <c r="X23" s="27">
        <v>20335.332879690002</v>
      </c>
      <c r="Y23" s="27">
        <v>21165.58100404001</v>
      </c>
      <c r="Z23" s="27">
        <v>22651.201232039999</v>
      </c>
      <c r="AA23" s="27">
        <v>18208.937248550003</v>
      </c>
      <c r="AB23" s="27">
        <v>21426.828313200022</v>
      </c>
      <c r="AC23" s="214">
        <v>197322.08527291007</v>
      </c>
      <c r="AD23" s="224">
        <v>17135.489054010002</v>
      </c>
      <c r="AE23" s="27">
        <v>15709.58243833999</v>
      </c>
      <c r="AF23" s="27">
        <v>19006.018909660004</v>
      </c>
      <c r="AG23" s="27">
        <v>20220.70782691002</v>
      </c>
      <c r="AH23" s="27">
        <v>18554.315790160003</v>
      </c>
      <c r="AI23" s="27">
        <v>15817.230444990004</v>
      </c>
      <c r="AJ23" s="27">
        <v>16466.635696689988</v>
      </c>
      <c r="AK23" s="27">
        <v>14356.053497890005</v>
      </c>
      <c r="AL23" s="27">
        <v>16442.338977809999</v>
      </c>
      <c r="AM23" s="27">
        <v>18358.392219969999</v>
      </c>
      <c r="AN23" s="27">
        <v>19257.987113949999</v>
      </c>
      <c r="AO23" s="27">
        <v>19955.09290185001</v>
      </c>
      <c r="AP23" s="214">
        <v>211279.84487222999</v>
      </c>
      <c r="AQ23" s="27">
        <v>18532.630875529998</v>
      </c>
      <c r="AR23" s="27">
        <v>15335.895459210007</v>
      </c>
      <c r="AS23" s="27">
        <v>21040.081773339985</v>
      </c>
      <c r="AT23" s="27">
        <v>26974.528181069996</v>
      </c>
      <c r="AU23" s="27">
        <v>23219.987986839969</v>
      </c>
      <c r="AV23" s="27">
        <v>20971.063512210003</v>
      </c>
      <c r="AW23" s="27">
        <v>22974.987586859992</v>
      </c>
      <c r="AX23" s="27">
        <v>20214.61873882998</v>
      </c>
      <c r="AY23" s="27">
        <v>19747.108273489997</v>
      </c>
      <c r="AZ23" s="27">
        <v>30289.522987829936</v>
      </c>
      <c r="BA23" s="27">
        <v>18831.415708970013</v>
      </c>
      <c r="BB23" s="27">
        <v>18284.872022029987</v>
      </c>
      <c r="BC23" s="214">
        <v>256416.71310620982</v>
      </c>
      <c r="BD23" s="224">
        <v>17387.410164730005</v>
      </c>
      <c r="BE23" s="27">
        <v>11317.898967450001</v>
      </c>
      <c r="BF23" s="224">
        <f t="shared" si="0"/>
        <v>32845.071492349991</v>
      </c>
      <c r="BG23" s="27">
        <f t="shared" si="1"/>
        <v>33868.526334740003</v>
      </c>
      <c r="BH23" s="64">
        <f t="shared" si="2"/>
        <v>28705.309132180006</v>
      </c>
      <c r="BI23" s="221">
        <f t="shared" si="3"/>
        <v>-15.244882967535334</v>
      </c>
      <c r="BJ23" s="113"/>
      <c r="BK23" s="113"/>
    </row>
    <row r="24" spans="1:63" ht="20.100000000000001" customHeight="1" x14ac:dyDescent="0.25">
      <c r="A24" s="269"/>
      <c r="B24" s="206"/>
      <c r="C24" s="207" t="s">
        <v>221</v>
      </c>
      <c r="D24" s="224">
        <v>10794.160327060004</v>
      </c>
      <c r="E24" s="27">
        <v>9184.7468187599989</v>
      </c>
      <c r="F24" s="27">
        <v>9073.0911673600058</v>
      </c>
      <c r="G24" s="27">
        <v>9901.1687535599922</v>
      </c>
      <c r="H24" s="27">
        <v>9046.0821721200009</v>
      </c>
      <c r="I24" s="27">
        <v>10266.581925539997</v>
      </c>
      <c r="J24" s="27">
        <v>11832.191776700001</v>
      </c>
      <c r="K24" s="27">
        <v>8992.0658809000015</v>
      </c>
      <c r="L24" s="27">
        <v>10430.282340020007</v>
      </c>
      <c r="M24" s="27">
        <v>12662.982038060003</v>
      </c>
      <c r="N24" s="27">
        <v>11197.604581259995</v>
      </c>
      <c r="O24" s="27">
        <v>14622.308592749989</v>
      </c>
      <c r="P24" s="214">
        <v>128003.26637409</v>
      </c>
      <c r="Q24" s="27">
        <v>9941.8882398200003</v>
      </c>
      <c r="R24" s="27">
        <v>8762.7027663599965</v>
      </c>
      <c r="S24" s="27">
        <v>11883.089605760002</v>
      </c>
      <c r="T24" s="27">
        <v>11883.800333079997</v>
      </c>
      <c r="U24" s="27">
        <v>11206.317768899997</v>
      </c>
      <c r="V24" s="27">
        <v>12400.456084239999</v>
      </c>
      <c r="W24" s="27">
        <v>9796.9306854600072</v>
      </c>
      <c r="X24" s="27">
        <v>11107.800063600003</v>
      </c>
      <c r="Y24" s="27">
        <v>11083.871656900004</v>
      </c>
      <c r="Z24" s="27">
        <v>11407.561914540005</v>
      </c>
      <c r="AA24" s="27">
        <v>11185.685569100007</v>
      </c>
      <c r="AB24" s="27">
        <v>15292.831173559996</v>
      </c>
      <c r="AC24" s="214">
        <v>135952.93586132003</v>
      </c>
      <c r="AD24" s="224">
        <v>9754.8211643199993</v>
      </c>
      <c r="AE24" s="27">
        <v>7681.1560462599991</v>
      </c>
      <c r="AF24" s="27">
        <v>10737.775838880003</v>
      </c>
      <c r="AG24" s="27">
        <v>12359.328451800004</v>
      </c>
      <c r="AH24" s="27">
        <v>10566.667899819993</v>
      </c>
      <c r="AI24" s="27">
        <v>10257.762596020002</v>
      </c>
      <c r="AJ24" s="27">
        <v>10832.135144000007</v>
      </c>
      <c r="AK24" s="27">
        <v>11355.871115939997</v>
      </c>
      <c r="AL24" s="27">
        <v>10497.062877980003</v>
      </c>
      <c r="AM24" s="27">
        <v>12377.821282659999</v>
      </c>
      <c r="AN24" s="27">
        <v>11376.064441140003</v>
      </c>
      <c r="AO24" s="27">
        <v>13281.292248300002</v>
      </c>
      <c r="AP24" s="214">
        <v>131077.75910712001</v>
      </c>
      <c r="AQ24" s="27">
        <v>12546.542158379994</v>
      </c>
      <c r="AR24" s="27">
        <v>9253.1966906399939</v>
      </c>
      <c r="AS24" s="27">
        <v>11639.996667199995</v>
      </c>
      <c r="AT24" s="27">
        <v>13797.669137660007</v>
      </c>
      <c r="AU24" s="27">
        <v>12129.230542039992</v>
      </c>
      <c r="AV24" s="27">
        <v>12651.979254159995</v>
      </c>
      <c r="AW24" s="27">
        <v>13129.824350220002</v>
      </c>
      <c r="AX24" s="27">
        <v>12764.170624419996</v>
      </c>
      <c r="AY24" s="27">
        <v>11101.131379800005</v>
      </c>
      <c r="AZ24" s="27">
        <v>13065.797808539997</v>
      </c>
      <c r="BA24" s="27">
        <v>14353.049232899995</v>
      </c>
      <c r="BB24" s="27">
        <v>16139.926503019999</v>
      </c>
      <c r="BC24" s="214">
        <v>152572.51434897995</v>
      </c>
      <c r="BD24" s="224">
        <v>17238.502485030003</v>
      </c>
      <c r="BE24" s="27">
        <v>11464.584989009993</v>
      </c>
      <c r="BF24" s="224">
        <f t="shared" si="0"/>
        <v>17435.97721058</v>
      </c>
      <c r="BG24" s="27">
        <f t="shared" si="1"/>
        <v>21799.738849019988</v>
      </c>
      <c r="BH24" s="64">
        <f t="shared" si="2"/>
        <v>28703.087474039996</v>
      </c>
      <c r="BI24" s="221">
        <f t="shared" si="3"/>
        <v>31.667116165156941</v>
      </c>
      <c r="BJ24" s="113"/>
      <c r="BK24" s="113"/>
    </row>
    <row r="25" spans="1:63" ht="20.100000000000001" customHeight="1" x14ac:dyDescent="0.25">
      <c r="A25" s="269"/>
      <c r="B25" s="206"/>
      <c r="C25" s="207" t="s">
        <v>264</v>
      </c>
      <c r="D25" s="224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14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14">
        <v>0</v>
      </c>
      <c r="AD25" s="224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14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14">
        <v>0</v>
      </c>
      <c r="BD25" s="224">
        <v>3.9235533</v>
      </c>
      <c r="BE25" s="27">
        <v>6.8128541800000004</v>
      </c>
      <c r="BF25" s="224">
        <f t="shared" si="0"/>
        <v>0</v>
      </c>
      <c r="BG25" s="27">
        <f t="shared" si="1"/>
        <v>0</v>
      </c>
      <c r="BH25" s="64">
        <f t="shared" si="2"/>
        <v>10.73640748</v>
      </c>
      <c r="BI25" s="221"/>
      <c r="BJ25" s="113"/>
      <c r="BK25" s="113"/>
    </row>
    <row r="26" spans="1:63" ht="20.100000000000001" customHeight="1" x14ac:dyDescent="0.25">
      <c r="A26" s="269"/>
      <c r="B26" s="206"/>
      <c r="C26" s="207" t="s">
        <v>143</v>
      </c>
      <c r="D26" s="224">
        <v>220.92596026000007</v>
      </c>
      <c r="E26" s="27">
        <v>196.68518824000003</v>
      </c>
      <c r="F26" s="27">
        <v>213.29986656000003</v>
      </c>
      <c r="G26" s="27">
        <v>194.94733982</v>
      </c>
      <c r="H26" s="27">
        <v>202.58525028000008</v>
      </c>
      <c r="I26" s="27">
        <v>239.60515058000004</v>
      </c>
      <c r="J26" s="27">
        <v>242.53072965999996</v>
      </c>
      <c r="K26" s="27">
        <v>245.12197301999998</v>
      </c>
      <c r="L26" s="27">
        <v>232.31676802000001</v>
      </c>
      <c r="M26" s="27">
        <v>224.55428641999995</v>
      </c>
      <c r="N26" s="27">
        <v>254.16024965999995</v>
      </c>
      <c r="O26" s="27">
        <v>377.10057576000008</v>
      </c>
      <c r="P26" s="214">
        <v>2843.8333382800001</v>
      </c>
      <c r="Q26" s="27">
        <v>274.81210557999998</v>
      </c>
      <c r="R26" s="27">
        <v>263.48046707999987</v>
      </c>
      <c r="S26" s="27">
        <v>272.23470147999996</v>
      </c>
      <c r="T26" s="27">
        <v>257.59160904000004</v>
      </c>
      <c r="U26" s="27">
        <v>300.56347597999996</v>
      </c>
      <c r="V26" s="27">
        <v>274.85085542000002</v>
      </c>
      <c r="W26" s="27">
        <v>271.15082420000005</v>
      </c>
      <c r="X26" s="27">
        <v>308.06972193999997</v>
      </c>
      <c r="Y26" s="27">
        <v>271.2514023399998</v>
      </c>
      <c r="Z26" s="27">
        <v>281.14600173999997</v>
      </c>
      <c r="AA26" s="27">
        <v>308.89184210000002</v>
      </c>
      <c r="AB26" s="27">
        <v>410.99203917999984</v>
      </c>
      <c r="AC26" s="214">
        <v>3495.0350460799996</v>
      </c>
      <c r="AD26" s="224">
        <v>334.52550344000008</v>
      </c>
      <c r="AE26" s="27">
        <v>240.86189490000004</v>
      </c>
      <c r="AF26" s="27">
        <v>345.75759539999996</v>
      </c>
      <c r="AG26" s="27">
        <v>287.92965444000009</v>
      </c>
      <c r="AH26" s="27">
        <v>344.46065878000007</v>
      </c>
      <c r="AI26" s="27">
        <v>314.38256068000004</v>
      </c>
      <c r="AJ26" s="27">
        <v>323.47760918000012</v>
      </c>
      <c r="AK26" s="27">
        <v>344.14314696000002</v>
      </c>
      <c r="AL26" s="27">
        <v>307.82507142000003</v>
      </c>
      <c r="AM26" s="27">
        <v>338.70599913999996</v>
      </c>
      <c r="AN26" s="27">
        <v>349.23274446000005</v>
      </c>
      <c r="AO26" s="27">
        <v>471.5231046400001</v>
      </c>
      <c r="AP26" s="214">
        <v>4002.8255434400007</v>
      </c>
      <c r="AQ26" s="27">
        <v>396.17301212000007</v>
      </c>
      <c r="AR26" s="27">
        <v>319.36508595999999</v>
      </c>
      <c r="AS26" s="27">
        <v>348.81709297999987</v>
      </c>
      <c r="AT26" s="27">
        <v>369.12294035999997</v>
      </c>
      <c r="AU26" s="27">
        <v>363.85607075999997</v>
      </c>
      <c r="AV26" s="27">
        <v>358.38220353999986</v>
      </c>
      <c r="AW26" s="27">
        <v>393.28269413999999</v>
      </c>
      <c r="AX26" s="27">
        <v>391.54921653999992</v>
      </c>
      <c r="AY26" s="27">
        <v>354.12330618000004</v>
      </c>
      <c r="AZ26" s="27">
        <v>410.80853419999983</v>
      </c>
      <c r="BA26" s="27">
        <v>390.03724707999999</v>
      </c>
      <c r="BB26" s="27">
        <v>530.5855263599999</v>
      </c>
      <c r="BC26" s="214">
        <v>4626.1029302199995</v>
      </c>
      <c r="BD26" s="224">
        <v>437.93476121999993</v>
      </c>
      <c r="BE26" s="27">
        <v>379.4779337999999</v>
      </c>
      <c r="BF26" s="224">
        <f t="shared" si="0"/>
        <v>575.38739834000012</v>
      </c>
      <c r="BG26" s="27">
        <f t="shared" si="1"/>
        <v>715.53809808000005</v>
      </c>
      <c r="BH26" s="64">
        <f t="shared" si="2"/>
        <v>817.41269501999977</v>
      </c>
      <c r="BI26" s="221">
        <f t="shared" si="3"/>
        <v>14.237480465870277</v>
      </c>
      <c r="BJ26" s="113"/>
      <c r="BK26" s="113"/>
    </row>
    <row r="27" spans="1:63" ht="20.100000000000001" customHeight="1" x14ac:dyDescent="0.25">
      <c r="A27" s="269"/>
      <c r="B27" s="206"/>
      <c r="C27" s="207" t="s">
        <v>219</v>
      </c>
      <c r="D27" s="224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14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14">
        <v>0</v>
      </c>
      <c r="AD27" s="224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0</v>
      </c>
      <c r="AN27" s="27">
        <v>0</v>
      </c>
      <c r="AO27" s="27">
        <v>0</v>
      </c>
      <c r="AP27" s="214">
        <v>0</v>
      </c>
      <c r="AQ27" s="27">
        <v>0.05</v>
      </c>
      <c r="AR27" s="27">
        <v>0</v>
      </c>
      <c r="AS27" s="27">
        <v>0</v>
      </c>
      <c r="AT27" s="27">
        <v>1.4999999999999999E-2</v>
      </c>
      <c r="AU27" s="27">
        <v>0</v>
      </c>
      <c r="AV27" s="27">
        <v>0</v>
      </c>
      <c r="AW27" s="27">
        <v>0</v>
      </c>
      <c r="AX27" s="27">
        <v>0</v>
      </c>
      <c r="AY27" s="27">
        <v>0</v>
      </c>
      <c r="AZ27" s="27">
        <v>0</v>
      </c>
      <c r="BA27" s="27">
        <v>0</v>
      </c>
      <c r="BB27" s="64">
        <v>0</v>
      </c>
      <c r="BC27" s="214">
        <v>6.5000000000000002E-2</v>
      </c>
      <c r="BD27" s="224">
        <v>4.3999999999999997E-2</v>
      </c>
      <c r="BE27" s="27">
        <v>0</v>
      </c>
      <c r="BF27" s="224">
        <f t="shared" si="0"/>
        <v>0</v>
      </c>
      <c r="BG27" s="27">
        <f t="shared" si="1"/>
        <v>0.05</v>
      </c>
      <c r="BH27" s="64">
        <f t="shared" si="2"/>
        <v>4.3999999999999997E-2</v>
      </c>
      <c r="BI27" s="221"/>
      <c r="BJ27" s="113"/>
      <c r="BK27" s="113"/>
    </row>
    <row r="28" spans="1:63" ht="20.100000000000001" customHeight="1" thickBot="1" x14ac:dyDescent="0.3">
      <c r="A28" s="269"/>
      <c r="B28" s="206"/>
      <c r="C28" s="207" t="s">
        <v>262</v>
      </c>
      <c r="D28" s="224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14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14">
        <v>0</v>
      </c>
      <c r="AD28" s="224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14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27">
        <v>0</v>
      </c>
      <c r="AY28" s="27">
        <v>0</v>
      </c>
      <c r="AZ28" s="27">
        <v>0</v>
      </c>
      <c r="BA28" s="27">
        <v>0</v>
      </c>
      <c r="BB28" s="27">
        <v>0</v>
      </c>
      <c r="BC28" s="214">
        <v>0</v>
      </c>
      <c r="BD28" s="224">
        <v>4.0000000000000003E-7</v>
      </c>
      <c r="BE28" s="27">
        <v>0</v>
      </c>
      <c r="BF28" s="224">
        <f t="shared" si="0"/>
        <v>0</v>
      </c>
      <c r="BG28" s="27">
        <f t="shared" si="1"/>
        <v>0</v>
      </c>
      <c r="BH28" s="64">
        <f t="shared" si="2"/>
        <v>4.0000000000000003E-7</v>
      </c>
      <c r="BI28" s="221"/>
      <c r="BJ28" s="113"/>
      <c r="BK28" s="113"/>
    </row>
    <row r="29" spans="1:63" ht="20.100000000000001" customHeight="1" x14ac:dyDescent="0.3">
      <c r="A29" s="269"/>
      <c r="B29" s="230" t="s">
        <v>232</v>
      </c>
      <c r="C29" s="231"/>
      <c r="D29" s="237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8"/>
      <c r="P29" s="235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51"/>
      <c r="AD29" s="237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5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5"/>
      <c r="BD29" s="237"/>
      <c r="BE29" s="236"/>
      <c r="BF29" s="237"/>
      <c r="BG29" s="236"/>
      <c r="BH29" s="238"/>
      <c r="BI29" s="235"/>
      <c r="BJ29" s="113"/>
      <c r="BK29" s="113"/>
    </row>
    <row r="30" spans="1:63" ht="20.100000000000001" customHeight="1" thickBot="1" x14ac:dyDescent="0.3">
      <c r="A30" s="269"/>
      <c r="B30" s="478" t="s">
        <v>39</v>
      </c>
      <c r="C30" s="479"/>
      <c r="D30" s="241">
        <v>5571.6336878048014</v>
      </c>
      <c r="E30" s="239">
        <v>4478.8057195518004</v>
      </c>
      <c r="F30" s="239">
        <v>4736.3417650191986</v>
      </c>
      <c r="G30" s="239">
        <v>5908.6052673633994</v>
      </c>
      <c r="H30" s="239">
        <v>4496.2998157111997</v>
      </c>
      <c r="I30" s="239">
        <v>5054.1233430226002</v>
      </c>
      <c r="J30" s="239">
        <v>3953.6048690754001</v>
      </c>
      <c r="K30" s="239">
        <v>4349.7098469566008</v>
      </c>
      <c r="L30" s="239">
        <v>4113.7246347946002</v>
      </c>
      <c r="M30" s="239">
        <v>5437.5189603882</v>
      </c>
      <c r="N30" s="239">
        <v>3793.1612220390002</v>
      </c>
      <c r="O30" s="242">
        <v>8808.459308026002</v>
      </c>
      <c r="P30" s="242">
        <v>60701.9884397528</v>
      </c>
      <c r="Q30" s="239">
        <v>4851.9121651937994</v>
      </c>
      <c r="R30" s="239">
        <v>4787.3884944312003</v>
      </c>
      <c r="S30" s="239">
        <v>8016.0579127131996</v>
      </c>
      <c r="T30" s="239">
        <v>8888.0407679686014</v>
      </c>
      <c r="U30" s="239">
        <v>7518.3576597723968</v>
      </c>
      <c r="V30" s="239">
        <v>6454.7380509317991</v>
      </c>
      <c r="W30" s="239">
        <v>4955.5009089194009</v>
      </c>
      <c r="X30" s="239">
        <v>5577.9716573084006</v>
      </c>
      <c r="Y30" s="239">
        <v>5623.4346014322</v>
      </c>
      <c r="Z30" s="239">
        <v>5188.2527657254004</v>
      </c>
      <c r="AA30" s="239">
        <v>6854.514861580401</v>
      </c>
      <c r="AB30" s="239">
        <v>5314.4497950180012</v>
      </c>
      <c r="AC30" s="240">
        <v>74030.619640994817</v>
      </c>
      <c r="AD30" s="241">
        <v>4320.2583154304002</v>
      </c>
      <c r="AE30" s="239">
        <v>4422.7768202660009</v>
      </c>
      <c r="AF30" s="239">
        <v>6374.9280546853988</v>
      </c>
      <c r="AG30" s="239">
        <v>6122.5081385650019</v>
      </c>
      <c r="AH30" s="239">
        <v>11282.360771418802</v>
      </c>
      <c r="AI30" s="239">
        <v>8638.4395346788006</v>
      </c>
      <c r="AJ30" s="239">
        <v>7683.3558550154021</v>
      </c>
      <c r="AK30" s="239">
        <v>8084.5675462076006</v>
      </c>
      <c r="AL30" s="239">
        <v>7484.7727069332022</v>
      </c>
      <c r="AM30" s="239">
        <v>6182.2952305408007</v>
      </c>
      <c r="AN30" s="239">
        <v>5210.4362839340001</v>
      </c>
      <c r="AO30" s="239">
        <v>7154.2468841479995</v>
      </c>
      <c r="AP30" s="240">
        <v>82960.946141823413</v>
      </c>
      <c r="AQ30" s="239">
        <v>6848.4621568762013</v>
      </c>
      <c r="AR30" s="239">
        <v>5128.4152622163992</v>
      </c>
      <c r="AS30" s="239">
        <v>4334.5799334515996</v>
      </c>
      <c r="AT30" s="239">
        <v>5835.9024449432009</v>
      </c>
      <c r="AU30" s="239">
        <v>6555.6451327807999</v>
      </c>
      <c r="AV30" s="239">
        <v>5538.9446849225988</v>
      </c>
      <c r="AW30" s="239">
        <v>4625.8503977126011</v>
      </c>
      <c r="AX30" s="239">
        <v>5718.4582900312007</v>
      </c>
      <c r="AY30" s="239">
        <v>5008.4398797398007</v>
      </c>
      <c r="AZ30" s="239">
        <v>5009.4662473519993</v>
      </c>
      <c r="BA30" s="239">
        <v>5100.5299897005998</v>
      </c>
      <c r="BB30" s="239">
        <v>4701.0485161835995</v>
      </c>
      <c r="BC30" s="240">
        <v>64405.742935910603</v>
      </c>
      <c r="BD30" s="241">
        <v>4500.1759637688001</v>
      </c>
      <c r="BE30" s="239">
        <v>5037.9563218208013</v>
      </c>
      <c r="BF30" s="241">
        <f t="shared" ref="BF30:BF67" si="4">SUM($AD30:$AE30)</f>
        <v>8743.035135696402</v>
      </c>
      <c r="BG30" s="239">
        <f t="shared" ref="BG30:BG67" si="5">SUM($AQ30:$AR30)</f>
        <v>11976.877419092601</v>
      </c>
      <c r="BH30" s="242">
        <f t="shared" ref="BH30:BH67" si="6">SUM($BD30:$BE30)</f>
        <v>9538.1322855896015</v>
      </c>
      <c r="BI30" s="240">
        <f t="shared" si="3"/>
        <v>-20.362111493395961</v>
      </c>
      <c r="BJ30" s="113"/>
      <c r="BK30" s="113"/>
    </row>
    <row r="31" spans="1:63" ht="20.100000000000001" customHeight="1" x14ac:dyDescent="0.25">
      <c r="A31" s="269"/>
      <c r="B31" s="217"/>
      <c r="C31" s="218" t="s">
        <v>93</v>
      </c>
      <c r="D31" s="224">
        <v>0.57605011520000005</v>
      </c>
      <c r="E31" s="222">
        <v>0.54140690939999991</v>
      </c>
      <c r="F31" s="222">
        <v>0.48607799099999993</v>
      </c>
      <c r="G31" s="222">
        <v>0.43117048240000017</v>
      </c>
      <c r="H31" s="222">
        <v>1.1162819751999999</v>
      </c>
      <c r="I31" s="222">
        <v>0.4747330602</v>
      </c>
      <c r="J31" s="222">
        <v>2.3541977185999996</v>
      </c>
      <c r="K31" s="222">
        <v>0.40868923340000002</v>
      </c>
      <c r="L31" s="222">
        <v>48.520121097000001</v>
      </c>
      <c r="M31" s="222">
        <v>2.131081295</v>
      </c>
      <c r="N31" s="222">
        <v>1.0520450038000002</v>
      </c>
      <c r="O31" s="222">
        <v>9.1902528885999999</v>
      </c>
      <c r="P31" s="214">
        <v>67.282107769800007</v>
      </c>
      <c r="Q31" s="27">
        <v>1.0579625084000002</v>
      </c>
      <c r="R31" s="27">
        <v>0.9025004338</v>
      </c>
      <c r="S31" s="27">
        <v>0.36255058839999998</v>
      </c>
      <c r="T31" s="27">
        <v>0.91117785360000025</v>
      </c>
      <c r="U31" s="27">
        <v>0.47214244979999997</v>
      </c>
      <c r="V31" s="27">
        <v>0.69992490819999997</v>
      </c>
      <c r="W31" s="27">
        <v>0.78081020779999999</v>
      </c>
      <c r="X31" s="27">
        <v>3.8009929160000002</v>
      </c>
      <c r="Y31" s="27">
        <v>0.65524524799999995</v>
      </c>
      <c r="Z31" s="27">
        <v>0.48607785379999985</v>
      </c>
      <c r="AA31" s="27">
        <v>0.6688270876000002</v>
      </c>
      <c r="AB31" s="27">
        <v>0.77135836260000035</v>
      </c>
      <c r="AC31" s="214">
        <v>11.569570418000001</v>
      </c>
      <c r="AD31" s="223">
        <v>1.3082516664000001</v>
      </c>
      <c r="AE31" s="222">
        <v>1.4178705562000005</v>
      </c>
      <c r="AF31" s="222">
        <v>1.2255536118000001</v>
      </c>
      <c r="AG31" s="222">
        <v>1.0179400336</v>
      </c>
      <c r="AH31" s="222">
        <v>8.6374738828000019</v>
      </c>
      <c r="AI31" s="222">
        <v>0.71329779219999945</v>
      </c>
      <c r="AJ31" s="222">
        <v>1.2193561506000004</v>
      </c>
      <c r="AK31" s="222">
        <v>4.7609014655999999</v>
      </c>
      <c r="AL31" s="222">
        <v>1.0757561135999998</v>
      </c>
      <c r="AM31" s="222">
        <v>0.87956875720000005</v>
      </c>
      <c r="AN31" s="222">
        <v>1.9903700040000001</v>
      </c>
      <c r="AO31" s="222">
        <v>1.2402044451999998</v>
      </c>
      <c r="AP31" s="214">
        <v>25.486544479200003</v>
      </c>
      <c r="AQ31" s="222">
        <v>1.4668775729999999</v>
      </c>
      <c r="AR31" s="27">
        <v>31.3601059772</v>
      </c>
      <c r="AS31" s="27">
        <v>1.1679929981999999</v>
      </c>
      <c r="AT31" s="27">
        <v>0.94815092119999989</v>
      </c>
      <c r="AU31" s="27">
        <v>1.1683174762000004</v>
      </c>
      <c r="AV31" s="27">
        <v>3.7390705771999997</v>
      </c>
      <c r="AW31" s="27">
        <v>1.4339613721999993</v>
      </c>
      <c r="AX31" s="27">
        <v>1.3627973100000004</v>
      </c>
      <c r="AY31" s="27">
        <v>0.82696469940000061</v>
      </c>
      <c r="AZ31" s="27">
        <v>1.3090184771999993</v>
      </c>
      <c r="BA31" s="27">
        <v>0.95767548239999978</v>
      </c>
      <c r="BB31" s="27">
        <v>1.3969046126</v>
      </c>
      <c r="BC31" s="214">
        <v>47.137837476799994</v>
      </c>
      <c r="BD31" s="224">
        <v>5.4994452239999978</v>
      </c>
      <c r="BE31" s="27">
        <v>4.338640271</v>
      </c>
      <c r="BF31" s="224">
        <f t="shared" si="4"/>
        <v>2.7261222226000008</v>
      </c>
      <c r="BG31" s="27">
        <f t="shared" si="5"/>
        <v>32.826983550199998</v>
      </c>
      <c r="BH31" s="64">
        <f t="shared" si="6"/>
        <v>9.8380854949999978</v>
      </c>
      <c r="BI31" s="221">
        <f t="shared" si="3"/>
        <v>-70.030491897145211</v>
      </c>
      <c r="BJ31" s="113"/>
      <c r="BK31" s="113"/>
    </row>
    <row r="32" spans="1:63" ht="20.100000000000001" customHeight="1" x14ac:dyDescent="0.25">
      <c r="A32" s="269"/>
      <c r="B32" s="206"/>
      <c r="C32" s="207" t="s">
        <v>94</v>
      </c>
      <c r="D32" s="224">
        <v>0</v>
      </c>
      <c r="E32" s="27">
        <v>0</v>
      </c>
      <c r="F32" s="27">
        <v>0</v>
      </c>
      <c r="G32" s="27">
        <v>0</v>
      </c>
      <c r="H32" s="27">
        <v>0</v>
      </c>
      <c r="I32" s="27">
        <v>18.873070104</v>
      </c>
      <c r="J32" s="27">
        <v>30.541567896</v>
      </c>
      <c r="K32" s="27">
        <v>38.779908456800001</v>
      </c>
      <c r="L32" s="27">
        <v>24.982430793600003</v>
      </c>
      <c r="M32" s="27">
        <v>35.348325923399997</v>
      </c>
      <c r="N32" s="27">
        <v>32.190682535199997</v>
      </c>
      <c r="O32" s="27">
        <v>30.886140550999997</v>
      </c>
      <c r="P32" s="214">
        <v>211.60212625999998</v>
      </c>
      <c r="Q32" s="27">
        <v>28.965602397200001</v>
      </c>
      <c r="R32" s="27">
        <v>16.679511084600001</v>
      </c>
      <c r="S32" s="27">
        <v>5.8346684536</v>
      </c>
      <c r="T32" s="27">
        <v>7.9612679734</v>
      </c>
      <c r="U32" s="27">
        <v>7.275341924200001</v>
      </c>
      <c r="V32" s="27">
        <v>5.4906728618000002</v>
      </c>
      <c r="W32" s="27">
        <v>0.27454687259999999</v>
      </c>
      <c r="X32" s="27">
        <v>7.5493333426000007</v>
      </c>
      <c r="Y32" s="27">
        <v>0.65205123200000004</v>
      </c>
      <c r="Z32" s="27">
        <v>0.3775566326</v>
      </c>
      <c r="AA32" s="27">
        <v>105.23339559179999</v>
      </c>
      <c r="AB32" s="27">
        <v>207.87372085620001</v>
      </c>
      <c r="AC32" s="214">
        <v>394.16766922260001</v>
      </c>
      <c r="AD32" s="224">
        <v>105.022141</v>
      </c>
      <c r="AE32" s="27">
        <v>0</v>
      </c>
      <c r="AF32" s="27">
        <v>0</v>
      </c>
      <c r="AG32" s="27">
        <v>164.64628828760002</v>
      </c>
      <c r="AH32" s="27">
        <v>126.04411365000001</v>
      </c>
      <c r="AI32" s="27">
        <v>89.18</v>
      </c>
      <c r="AJ32" s="27">
        <v>89.220874143800003</v>
      </c>
      <c r="AK32" s="27">
        <v>363.6428834248</v>
      </c>
      <c r="AL32" s="27">
        <v>212.6757208562</v>
      </c>
      <c r="AM32" s="27">
        <v>202.41532834180001</v>
      </c>
      <c r="AN32" s="27">
        <v>102.91572085620001</v>
      </c>
      <c r="AO32" s="27">
        <v>96.04</v>
      </c>
      <c r="AP32" s="214">
        <v>1551.8030705604001</v>
      </c>
      <c r="AQ32" s="27">
        <v>370.55319006860003</v>
      </c>
      <c r="AR32" s="27">
        <v>0</v>
      </c>
      <c r="AS32" s="27">
        <v>96.04</v>
      </c>
      <c r="AT32" s="27">
        <v>580.24899943499997</v>
      </c>
      <c r="AU32" s="27">
        <v>446.65870433800001</v>
      </c>
      <c r="AV32" s="27">
        <v>123.5114416438</v>
      </c>
      <c r="AW32" s="27">
        <v>116.70070042259999</v>
      </c>
      <c r="AX32" s="27">
        <v>0</v>
      </c>
      <c r="AY32" s="27">
        <v>34.299999999999997</v>
      </c>
      <c r="AZ32" s="27">
        <v>130.37144171240001</v>
      </c>
      <c r="BA32" s="27">
        <v>233.3217482876</v>
      </c>
      <c r="BB32" s="27">
        <v>0</v>
      </c>
      <c r="BC32" s="214">
        <v>2131.7062259079999</v>
      </c>
      <c r="BD32" s="224">
        <v>198.98401842480001</v>
      </c>
      <c r="BE32" s="27">
        <v>287.00766670939998</v>
      </c>
      <c r="BF32" s="224">
        <f t="shared" si="4"/>
        <v>105.022141</v>
      </c>
      <c r="BG32" s="27">
        <f t="shared" si="5"/>
        <v>370.55319006860003</v>
      </c>
      <c r="BH32" s="64">
        <f t="shared" si="6"/>
        <v>485.9916851342</v>
      </c>
      <c r="BI32" s="221">
        <f t="shared" si="3"/>
        <v>31.153016128191744</v>
      </c>
      <c r="BJ32" s="113"/>
      <c r="BK32" s="113"/>
    </row>
    <row r="33" spans="1:63" ht="20.100000000000001" customHeight="1" x14ac:dyDescent="0.25">
      <c r="A33" s="269"/>
      <c r="B33" s="206"/>
      <c r="C33" s="207" t="s">
        <v>95</v>
      </c>
      <c r="D33" s="224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0.34300000000000003</v>
      </c>
      <c r="N33" s="27">
        <v>0</v>
      </c>
      <c r="O33" s="27">
        <v>0</v>
      </c>
      <c r="P33" s="214">
        <v>0.34300000000000003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14">
        <v>0</v>
      </c>
      <c r="AD33" s="224">
        <v>0</v>
      </c>
      <c r="AE33" s="27">
        <v>0.13719999999999999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>
        <v>0</v>
      </c>
      <c r="AM33" s="27">
        <v>0</v>
      </c>
      <c r="AN33" s="27">
        <v>0</v>
      </c>
      <c r="AO33" s="27">
        <v>0</v>
      </c>
      <c r="AP33" s="214">
        <v>0.13719999999999999</v>
      </c>
      <c r="AQ33" s="27">
        <v>0</v>
      </c>
      <c r="AR33" s="27">
        <v>0</v>
      </c>
      <c r="AS33" s="27">
        <v>0</v>
      </c>
      <c r="AT33" s="27">
        <v>39.101999999999997</v>
      </c>
      <c r="AU33" s="27">
        <v>0</v>
      </c>
      <c r="AV33" s="27">
        <v>0</v>
      </c>
      <c r="AW33" s="27">
        <v>0</v>
      </c>
      <c r="AX33" s="27">
        <v>0</v>
      </c>
      <c r="AY33" s="27">
        <v>0</v>
      </c>
      <c r="AZ33" s="27">
        <v>0</v>
      </c>
      <c r="BA33" s="27">
        <v>0</v>
      </c>
      <c r="BB33" s="27">
        <v>0</v>
      </c>
      <c r="BC33" s="214">
        <v>39.101999999999997</v>
      </c>
      <c r="BD33" s="224">
        <v>0</v>
      </c>
      <c r="BE33" s="27">
        <v>0</v>
      </c>
      <c r="BF33" s="224">
        <f t="shared" si="4"/>
        <v>0.13719999999999999</v>
      </c>
      <c r="BG33" s="27">
        <f t="shared" si="5"/>
        <v>0</v>
      </c>
      <c r="BH33" s="64">
        <f t="shared" si="6"/>
        <v>0</v>
      </c>
      <c r="BI33" s="221"/>
      <c r="BJ33" s="113"/>
      <c r="BK33" s="113"/>
    </row>
    <row r="34" spans="1:63" ht="20.100000000000001" customHeight="1" x14ac:dyDescent="0.25">
      <c r="A34" s="269"/>
      <c r="B34" s="206"/>
      <c r="C34" s="207" t="s">
        <v>142</v>
      </c>
      <c r="D34" s="224">
        <v>1181.6048365800002</v>
      </c>
      <c r="E34" s="27">
        <v>1062.7091207599999</v>
      </c>
      <c r="F34" s="27">
        <v>1131.2118048</v>
      </c>
      <c r="G34" s="27">
        <v>991.32397448000006</v>
      </c>
      <c r="H34" s="27">
        <v>928.47771716000011</v>
      </c>
      <c r="I34" s="27">
        <v>1034.6995967</v>
      </c>
      <c r="J34" s="27">
        <v>812.71387946000004</v>
      </c>
      <c r="K34" s="27">
        <v>856.45989366000003</v>
      </c>
      <c r="L34" s="27">
        <v>814.92784842000003</v>
      </c>
      <c r="M34" s="27">
        <v>773.4860670600001</v>
      </c>
      <c r="N34" s="27">
        <v>768.95973616000003</v>
      </c>
      <c r="O34" s="27">
        <v>740.25560966000012</v>
      </c>
      <c r="P34" s="214">
        <v>11096.830084900001</v>
      </c>
      <c r="Q34" s="27">
        <v>665.69196470000009</v>
      </c>
      <c r="R34" s="27">
        <v>642.40938538</v>
      </c>
      <c r="S34" s="27">
        <v>638.14033192000011</v>
      </c>
      <c r="T34" s="27">
        <v>546.17749060000006</v>
      </c>
      <c r="U34" s="27">
        <v>500.82287500000001</v>
      </c>
      <c r="V34" s="27">
        <v>538.86934052000004</v>
      </c>
      <c r="W34" s="27">
        <v>423.98915314000004</v>
      </c>
      <c r="X34" s="27">
        <v>434.66885602000002</v>
      </c>
      <c r="Y34" s="27">
        <v>421.4553161</v>
      </c>
      <c r="Z34" s="27">
        <v>433.23137046000005</v>
      </c>
      <c r="AA34" s="27">
        <v>459.94849110000001</v>
      </c>
      <c r="AB34" s="27">
        <v>457.27731</v>
      </c>
      <c r="AC34" s="214">
        <v>6162.6818849400006</v>
      </c>
      <c r="AD34" s="224">
        <v>505.76466808000004</v>
      </c>
      <c r="AE34" s="27">
        <v>474.73843843999998</v>
      </c>
      <c r="AF34" s="27">
        <v>405.39484873999999</v>
      </c>
      <c r="AG34" s="27">
        <v>406.91084014000006</v>
      </c>
      <c r="AH34" s="27">
        <v>409.50447580000002</v>
      </c>
      <c r="AI34" s="27">
        <v>540.02834438000002</v>
      </c>
      <c r="AJ34" s="27">
        <v>615.22876198000006</v>
      </c>
      <c r="AK34" s="27">
        <v>620.18640166000012</v>
      </c>
      <c r="AL34" s="27">
        <v>482.51285586</v>
      </c>
      <c r="AM34" s="27">
        <v>623.88124568000012</v>
      </c>
      <c r="AN34" s="27">
        <v>632.2499792000001</v>
      </c>
      <c r="AO34" s="27">
        <v>596.22680894000007</v>
      </c>
      <c r="AP34" s="214">
        <v>6312.6276689000006</v>
      </c>
      <c r="AQ34" s="27">
        <v>618.00044208000008</v>
      </c>
      <c r="AR34" s="27">
        <v>568.02132212000004</v>
      </c>
      <c r="AS34" s="27">
        <v>580.20483990000002</v>
      </c>
      <c r="AT34" s="27">
        <v>569.84685730000012</v>
      </c>
      <c r="AU34" s="27">
        <v>565.40535030000012</v>
      </c>
      <c r="AV34" s="27">
        <v>655.72480316000008</v>
      </c>
      <c r="AW34" s="27">
        <v>604.69776332000004</v>
      </c>
      <c r="AX34" s="27">
        <v>682.17017862</v>
      </c>
      <c r="AY34" s="27">
        <v>660.27766168000005</v>
      </c>
      <c r="AZ34" s="27">
        <v>726.78385934000005</v>
      </c>
      <c r="BA34" s="27">
        <v>726.06209130000002</v>
      </c>
      <c r="BB34" s="27">
        <v>678.66799084000002</v>
      </c>
      <c r="BC34" s="214">
        <v>7635.8631599600012</v>
      </c>
      <c r="BD34" s="224">
        <v>695.74660568000002</v>
      </c>
      <c r="BE34" s="27">
        <v>478.69506692000004</v>
      </c>
      <c r="BF34" s="224">
        <f t="shared" si="4"/>
        <v>980.50310652000007</v>
      </c>
      <c r="BG34" s="27">
        <f t="shared" si="5"/>
        <v>1186.0217642000002</v>
      </c>
      <c r="BH34" s="64">
        <f t="shared" si="6"/>
        <v>1174.4416725999999</v>
      </c>
      <c r="BI34" s="221">
        <f t="shared" si="3"/>
        <v>-0.97638103697121892</v>
      </c>
      <c r="BJ34" s="113"/>
      <c r="BK34" s="113"/>
    </row>
    <row r="35" spans="1:63" ht="20.100000000000001" customHeight="1" x14ac:dyDescent="0.25">
      <c r="A35" s="269"/>
      <c r="B35" s="206"/>
      <c r="C35" s="207" t="s">
        <v>96</v>
      </c>
      <c r="D35" s="224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14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14">
        <v>0</v>
      </c>
      <c r="AD35" s="224">
        <v>0</v>
      </c>
      <c r="AE35" s="27">
        <v>0</v>
      </c>
      <c r="AF35" s="27">
        <v>0</v>
      </c>
      <c r="AG35" s="27">
        <v>0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7">
        <v>0</v>
      </c>
      <c r="AN35" s="27">
        <v>0</v>
      </c>
      <c r="AO35" s="27">
        <v>0</v>
      </c>
      <c r="AP35" s="214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27">
        <v>0</v>
      </c>
      <c r="AW35" s="27">
        <v>0</v>
      </c>
      <c r="AX35" s="27">
        <v>0</v>
      </c>
      <c r="AY35" s="27">
        <v>0</v>
      </c>
      <c r="AZ35" s="27">
        <v>0</v>
      </c>
      <c r="BA35" s="27">
        <v>0</v>
      </c>
      <c r="BB35" s="27">
        <v>0</v>
      </c>
      <c r="BC35" s="214">
        <v>0</v>
      </c>
      <c r="BD35" s="224">
        <v>0</v>
      </c>
      <c r="BE35" s="27">
        <v>0</v>
      </c>
      <c r="BF35" s="224">
        <f t="shared" si="4"/>
        <v>0</v>
      </c>
      <c r="BG35" s="27">
        <f t="shared" si="5"/>
        <v>0</v>
      </c>
      <c r="BH35" s="64">
        <f t="shared" si="6"/>
        <v>0</v>
      </c>
      <c r="BI35" s="221"/>
      <c r="BJ35" s="113"/>
      <c r="BK35" s="113"/>
    </row>
    <row r="36" spans="1:63" ht="20.100000000000001" customHeight="1" x14ac:dyDescent="0.25">
      <c r="A36" s="269"/>
      <c r="B36" s="206"/>
      <c r="C36" s="207" t="s">
        <v>220</v>
      </c>
      <c r="D36" s="224">
        <v>151.4399926648</v>
      </c>
      <c r="E36" s="27">
        <v>428.51518329759995</v>
      </c>
      <c r="F36" s="27">
        <v>273.73227641199998</v>
      </c>
      <c r="G36" s="27">
        <v>692.43819135959984</v>
      </c>
      <c r="H36" s="27">
        <v>182.12109803719994</v>
      </c>
      <c r="I36" s="27">
        <v>540.66012019599998</v>
      </c>
      <c r="J36" s="27">
        <v>322.93950985799989</v>
      </c>
      <c r="K36" s="27">
        <v>150.18025505559999</v>
      </c>
      <c r="L36" s="27">
        <v>208.5021578416</v>
      </c>
      <c r="M36" s="27">
        <v>275.03598991399997</v>
      </c>
      <c r="N36" s="27">
        <v>168.84752721760003</v>
      </c>
      <c r="O36" s="27">
        <v>543.28950496240009</v>
      </c>
      <c r="P36" s="214">
        <v>3937.7018068163998</v>
      </c>
      <c r="Q36" s="27">
        <v>524.08530636280011</v>
      </c>
      <c r="R36" s="27">
        <v>143.09386435400003</v>
      </c>
      <c r="S36" s="27">
        <v>1206.5707133704002</v>
      </c>
      <c r="T36" s="27">
        <v>2010.3518554924003</v>
      </c>
      <c r="U36" s="27">
        <v>858.31315119759995</v>
      </c>
      <c r="V36" s="27">
        <v>616.252687638</v>
      </c>
      <c r="W36" s="27">
        <v>274.40715525439998</v>
      </c>
      <c r="X36" s="27">
        <v>237.52980715520002</v>
      </c>
      <c r="Y36" s="27">
        <v>212.41272032399996</v>
      </c>
      <c r="Z36" s="27">
        <v>298.80460860319999</v>
      </c>
      <c r="AA36" s="27">
        <v>636.77245752399995</v>
      </c>
      <c r="AB36" s="27">
        <v>258.67501174759991</v>
      </c>
      <c r="AC36" s="214">
        <v>7277.2693390236</v>
      </c>
      <c r="AD36" s="224">
        <v>364.81829462119993</v>
      </c>
      <c r="AE36" s="27">
        <v>379.04378510880008</v>
      </c>
      <c r="AF36" s="27">
        <v>641.43755620840011</v>
      </c>
      <c r="AG36" s="27">
        <v>261.8603868916</v>
      </c>
      <c r="AH36" s="27">
        <v>380.40407207039993</v>
      </c>
      <c r="AI36" s="27">
        <v>276.68243505280003</v>
      </c>
      <c r="AJ36" s="27">
        <v>355.18654990000005</v>
      </c>
      <c r="AK36" s="27">
        <v>233.13979076639998</v>
      </c>
      <c r="AL36" s="27">
        <v>259.52618531840005</v>
      </c>
      <c r="AM36" s="27">
        <v>233.06513503279996</v>
      </c>
      <c r="AN36" s="27">
        <v>210.5013039808</v>
      </c>
      <c r="AO36" s="27">
        <v>612.20447157240005</v>
      </c>
      <c r="AP36" s="214">
        <v>4207.8699665240001</v>
      </c>
      <c r="AQ36" s="27">
        <v>261.69667518680001</v>
      </c>
      <c r="AR36" s="27">
        <v>172.8195060452</v>
      </c>
      <c r="AS36" s="27">
        <v>102.8914512052</v>
      </c>
      <c r="AT36" s="27">
        <v>96.254589992400014</v>
      </c>
      <c r="AU36" s="27">
        <v>207.69211779120005</v>
      </c>
      <c r="AV36" s="27">
        <v>145.45229558440002</v>
      </c>
      <c r="AW36" s="27">
        <v>215.01812280480002</v>
      </c>
      <c r="AX36" s="27">
        <v>227.94567495000001</v>
      </c>
      <c r="AY36" s="27">
        <v>157.01231276640004</v>
      </c>
      <c r="AZ36" s="27">
        <v>327.0021755532</v>
      </c>
      <c r="BA36" s="27">
        <v>102.09930285800002</v>
      </c>
      <c r="BB36" s="27">
        <v>130.83337257200003</v>
      </c>
      <c r="BC36" s="214">
        <v>2146.7175973096005</v>
      </c>
      <c r="BD36" s="224">
        <v>126.26474195159999</v>
      </c>
      <c r="BE36" s="27">
        <v>417.675455414</v>
      </c>
      <c r="BF36" s="224">
        <f t="shared" si="4"/>
        <v>743.86207973</v>
      </c>
      <c r="BG36" s="27">
        <f t="shared" si="5"/>
        <v>434.51618123200001</v>
      </c>
      <c r="BH36" s="64">
        <f t="shared" si="6"/>
        <v>543.94019736559994</v>
      </c>
      <c r="BI36" s="221">
        <f t="shared" si="3"/>
        <v>25.182955401878448</v>
      </c>
      <c r="BJ36" s="113"/>
      <c r="BK36" s="113"/>
    </row>
    <row r="37" spans="1:63" ht="20.100000000000001" customHeight="1" x14ac:dyDescent="0.25">
      <c r="A37" s="269"/>
      <c r="B37" s="206"/>
      <c r="C37" s="207" t="s">
        <v>98</v>
      </c>
      <c r="D37" s="224">
        <v>2012.5685824468005</v>
      </c>
      <c r="E37" s="27">
        <v>1188.1468629576</v>
      </c>
      <c r="F37" s="27">
        <v>1071.0698618997994</v>
      </c>
      <c r="G37" s="27">
        <v>1047.3250888450002</v>
      </c>
      <c r="H37" s="27">
        <v>733.36460424360007</v>
      </c>
      <c r="I37" s="27">
        <v>1060.9878306888002</v>
      </c>
      <c r="J37" s="27">
        <v>918.43689129359984</v>
      </c>
      <c r="K37" s="27">
        <v>1205.8208363432</v>
      </c>
      <c r="L37" s="27">
        <v>817.5932779588004</v>
      </c>
      <c r="M37" s="27">
        <v>1252.2345236450001</v>
      </c>
      <c r="N37" s="27">
        <v>830.7813180239998</v>
      </c>
      <c r="O37" s="27">
        <v>2665.1862613851999</v>
      </c>
      <c r="P37" s="214">
        <v>14803.515939731398</v>
      </c>
      <c r="Q37" s="27">
        <v>1260.6058175913997</v>
      </c>
      <c r="R37" s="27">
        <v>1811.0573033896001</v>
      </c>
      <c r="S37" s="27">
        <v>3053.0950767296004</v>
      </c>
      <c r="T37" s="27">
        <v>2404.7651723284007</v>
      </c>
      <c r="U37" s="27">
        <v>2329.6151783351997</v>
      </c>
      <c r="V37" s="27">
        <v>2388.0049622618008</v>
      </c>
      <c r="W37" s="27">
        <v>2155.3478014446</v>
      </c>
      <c r="X37" s="27">
        <v>2539.4114703061996</v>
      </c>
      <c r="Y37" s="27">
        <v>2869.6749200434001</v>
      </c>
      <c r="Z37" s="27">
        <v>2400.006100219</v>
      </c>
      <c r="AA37" s="27">
        <v>3418.4304221046</v>
      </c>
      <c r="AB37" s="27">
        <v>1906.9077902644001</v>
      </c>
      <c r="AC37" s="214">
        <v>28536.922015018201</v>
      </c>
      <c r="AD37" s="224">
        <v>1480.8962777056001</v>
      </c>
      <c r="AE37" s="27">
        <v>1811.8467397730001</v>
      </c>
      <c r="AF37" s="27">
        <v>2859.7613329767992</v>
      </c>
      <c r="AG37" s="27">
        <v>3186.3034642390007</v>
      </c>
      <c r="AH37" s="27">
        <v>5348.3118645544</v>
      </c>
      <c r="AI37" s="27">
        <v>4992.1298219814007</v>
      </c>
      <c r="AJ37" s="27">
        <v>4555.032877605001</v>
      </c>
      <c r="AK37" s="27">
        <v>4680.0170951184</v>
      </c>
      <c r="AL37" s="27">
        <v>3753.6793024794006</v>
      </c>
      <c r="AM37" s="27">
        <v>2711.6636735593997</v>
      </c>
      <c r="AN37" s="27">
        <v>1746.4471719310002</v>
      </c>
      <c r="AO37" s="27">
        <v>3253.2793313188004</v>
      </c>
      <c r="AP37" s="214">
        <v>40379.368953242207</v>
      </c>
      <c r="AQ37" s="27">
        <v>3094.3804788329999</v>
      </c>
      <c r="AR37" s="27">
        <v>2729.9910271647996</v>
      </c>
      <c r="AS37" s="27">
        <v>1676.3536814682004</v>
      </c>
      <c r="AT37" s="27">
        <v>2263.6378521694</v>
      </c>
      <c r="AU37" s="27">
        <v>2733.4029320626</v>
      </c>
      <c r="AV37" s="27">
        <v>2212.9367565171997</v>
      </c>
      <c r="AW37" s="27">
        <v>1746.9490489822001</v>
      </c>
      <c r="AX37" s="27">
        <v>2710.5350572356001</v>
      </c>
      <c r="AY37" s="27">
        <v>2216.3178802520001</v>
      </c>
      <c r="AZ37" s="27">
        <v>1641.5109160043999</v>
      </c>
      <c r="BA37" s="27">
        <v>2143.1832824346002</v>
      </c>
      <c r="BB37" s="27">
        <v>1711.0514069810001</v>
      </c>
      <c r="BC37" s="214">
        <v>26880.250320105006</v>
      </c>
      <c r="BD37" s="224">
        <v>1482.2749325916</v>
      </c>
      <c r="BE37" s="27">
        <v>2034.2260786680004</v>
      </c>
      <c r="BF37" s="224">
        <f t="shared" si="4"/>
        <v>3292.7430174786004</v>
      </c>
      <c r="BG37" s="27">
        <f t="shared" si="5"/>
        <v>5824.3715059977994</v>
      </c>
      <c r="BH37" s="64">
        <f t="shared" si="6"/>
        <v>3516.5010112596001</v>
      </c>
      <c r="BI37" s="221">
        <f t="shared" si="3"/>
        <v>-39.624369639910661</v>
      </c>
      <c r="BJ37" s="113"/>
      <c r="BK37" s="113"/>
    </row>
    <row r="38" spans="1:63" ht="20.100000000000001" customHeight="1" x14ac:dyDescent="0.25">
      <c r="A38" s="269"/>
      <c r="B38" s="206"/>
      <c r="C38" s="207" t="s">
        <v>221</v>
      </c>
      <c r="D38" s="224">
        <v>2146.5860767036002</v>
      </c>
      <c r="E38" s="27">
        <v>1729.1122158352</v>
      </c>
      <c r="F38" s="27">
        <v>2186.1018577719997</v>
      </c>
      <c r="G38" s="27">
        <v>3106.9247037135992</v>
      </c>
      <c r="H38" s="27">
        <v>2574.6932720655996</v>
      </c>
      <c r="I38" s="27">
        <v>2312.6316520131995</v>
      </c>
      <c r="J38" s="27">
        <v>1777.0540213019997</v>
      </c>
      <c r="K38" s="27">
        <v>2021.622468070801</v>
      </c>
      <c r="L38" s="27">
        <v>2115.4534838611999</v>
      </c>
      <c r="M38" s="27">
        <v>3017.8183249591993</v>
      </c>
      <c r="N38" s="27">
        <v>1905.0788942332001</v>
      </c>
      <c r="O38" s="27">
        <v>4723.8971062472028</v>
      </c>
      <c r="P38" s="214">
        <v>29616.974076776802</v>
      </c>
      <c r="Q38" s="27">
        <v>2293.5145059903994</v>
      </c>
      <c r="R38" s="27">
        <v>2098.1005249988002</v>
      </c>
      <c r="S38" s="27">
        <v>3029.7419947199992</v>
      </c>
      <c r="T38" s="27">
        <v>3837.1691541260006</v>
      </c>
      <c r="U38" s="27">
        <v>3736.2313376247976</v>
      </c>
      <c r="V38" s="27">
        <v>2822.8698482011987</v>
      </c>
      <c r="W38" s="27">
        <v>2019.3205753140001</v>
      </c>
      <c r="X38" s="27">
        <v>2278.2800475260005</v>
      </c>
      <c r="Y38" s="27">
        <v>2048.1464230471997</v>
      </c>
      <c r="Z38" s="27">
        <v>1981.2037296239998</v>
      </c>
      <c r="AA38" s="27">
        <v>2159.6235854564011</v>
      </c>
      <c r="AB38" s="27">
        <v>2408.4942717584008</v>
      </c>
      <c r="AC38" s="214">
        <v>30712.6959983872</v>
      </c>
      <c r="AD38" s="224">
        <v>1788.6932144088</v>
      </c>
      <c r="AE38" s="27">
        <v>1704.1779433391998</v>
      </c>
      <c r="AF38" s="27">
        <v>2389.9168651847995</v>
      </c>
      <c r="AG38" s="27">
        <v>2045.7133447268011</v>
      </c>
      <c r="AH38" s="27">
        <v>4932.4370485572017</v>
      </c>
      <c r="AI38" s="27">
        <v>2666.9302450223995</v>
      </c>
      <c r="AJ38" s="27">
        <v>1996.7041630480007</v>
      </c>
      <c r="AK38" s="27">
        <v>2111.2673575112008</v>
      </c>
      <c r="AL38" s="27">
        <v>2712.1897387648014</v>
      </c>
      <c r="AM38" s="27">
        <v>2338.4038053208005</v>
      </c>
      <c r="AN38" s="27">
        <v>2438.4168816111996</v>
      </c>
      <c r="AO38" s="27">
        <v>2518.5558159551993</v>
      </c>
      <c r="AP38" s="214">
        <v>29643.406423450408</v>
      </c>
      <c r="AQ38" s="27">
        <v>2424.7061397300004</v>
      </c>
      <c r="AR38" s="27">
        <v>1566.7792498875999</v>
      </c>
      <c r="AS38" s="27">
        <v>1811.2028900139992</v>
      </c>
      <c r="AT38" s="27">
        <v>2216.7603007228008</v>
      </c>
      <c r="AU38" s="27">
        <v>2526.6976939400001</v>
      </c>
      <c r="AV38" s="27">
        <v>2327.3288583271988</v>
      </c>
      <c r="AW38" s="27">
        <v>1862.5954762044007</v>
      </c>
      <c r="AX38" s="27">
        <v>2022.6959617564005</v>
      </c>
      <c r="AY38" s="27">
        <v>1871.9876115528004</v>
      </c>
      <c r="AZ38" s="27">
        <v>2103.9498477843999</v>
      </c>
      <c r="BA38" s="27">
        <v>1819.9199313904001</v>
      </c>
      <c r="BB38" s="27">
        <v>2102.1369366507997</v>
      </c>
      <c r="BC38" s="214">
        <v>24656.760897960798</v>
      </c>
      <c r="BD38" s="224">
        <v>1910.2007764448008</v>
      </c>
      <c r="BE38" s="27">
        <v>1749.8703947312015</v>
      </c>
      <c r="BF38" s="224">
        <f t="shared" si="4"/>
        <v>3492.8711577479999</v>
      </c>
      <c r="BG38" s="27">
        <f t="shared" si="5"/>
        <v>3991.4853896176</v>
      </c>
      <c r="BH38" s="64">
        <f t="shared" si="6"/>
        <v>3660.0711711760023</v>
      </c>
      <c r="BI38" s="221">
        <f t="shared" si="3"/>
        <v>-8.3030297268192772</v>
      </c>
      <c r="BJ38" s="113"/>
      <c r="BK38" s="113"/>
    </row>
    <row r="39" spans="1:63" ht="20.100000000000001" customHeight="1" x14ac:dyDescent="0.25">
      <c r="A39" s="269"/>
      <c r="B39" s="206"/>
      <c r="C39" s="207" t="s">
        <v>264</v>
      </c>
      <c r="D39" s="224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14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14">
        <v>0</v>
      </c>
      <c r="AD39" s="224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7">
        <v>0</v>
      </c>
      <c r="AN39" s="27">
        <v>0</v>
      </c>
      <c r="AO39" s="27">
        <v>0</v>
      </c>
      <c r="AP39" s="214">
        <v>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  <c r="AV39" s="27">
        <v>0</v>
      </c>
      <c r="AW39" s="27">
        <v>0</v>
      </c>
      <c r="AX39" s="27">
        <v>0</v>
      </c>
      <c r="AY39" s="27">
        <v>0</v>
      </c>
      <c r="AZ39" s="27">
        <v>0</v>
      </c>
      <c r="BA39" s="27">
        <v>0</v>
      </c>
      <c r="BB39" s="27">
        <v>0</v>
      </c>
      <c r="BC39" s="214">
        <v>0</v>
      </c>
      <c r="BD39" s="224">
        <v>1.6464000000000001E-3</v>
      </c>
      <c r="BE39" s="27">
        <v>0.55209280000000005</v>
      </c>
      <c r="BF39" s="224">
        <f t="shared" si="4"/>
        <v>0</v>
      </c>
      <c r="BG39" s="27">
        <f t="shared" si="5"/>
        <v>0</v>
      </c>
      <c r="BH39" s="64">
        <f t="shared" si="6"/>
        <v>0.5537392000000001</v>
      </c>
      <c r="BI39" s="221"/>
      <c r="BJ39" s="113"/>
      <c r="BK39" s="113"/>
    </row>
    <row r="40" spans="1:63" ht="20.100000000000001" customHeight="1" x14ac:dyDescent="0.25">
      <c r="A40" s="269"/>
      <c r="B40" s="206"/>
      <c r="C40" s="207" t="s">
        <v>143</v>
      </c>
      <c r="D40" s="224">
        <v>78.858149294400008</v>
      </c>
      <c r="E40" s="27">
        <v>69.780929792000009</v>
      </c>
      <c r="F40" s="27">
        <v>73.739886144400046</v>
      </c>
      <c r="G40" s="27">
        <v>70.162138482800017</v>
      </c>
      <c r="H40" s="27">
        <v>76.526842229600035</v>
      </c>
      <c r="I40" s="27">
        <v>85.796340260400044</v>
      </c>
      <c r="J40" s="27">
        <v>89.56480154720002</v>
      </c>
      <c r="K40" s="27">
        <v>76.43779613679996</v>
      </c>
      <c r="L40" s="27">
        <v>83.745314822400019</v>
      </c>
      <c r="M40" s="27">
        <v>81.121647591600009</v>
      </c>
      <c r="N40" s="27">
        <v>86.251018865199981</v>
      </c>
      <c r="O40" s="27">
        <v>95.754432331600015</v>
      </c>
      <c r="P40" s="214">
        <v>967.73929749840011</v>
      </c>
      <c r="Q40" s="27">
        <v>77.991005643599991</v>
      </c>
      <c r="R40" s="27">
        <v>75.145404790399994</v>
      </c>
      <c r="S40" s="27">
        <v>82.312576931200041</v>
      </c>
      <c r="T40" s="27">
        <v>80.704649594800003</v>
      </c>
      <c r="U40" s="27">
        <v>85.627633240800023</v>
      </c>
      <c r="V40" s="27">
        <v>82.550614540800012</v>
      </c>
      <c r="W40" s="27">
        <v>81.380866686000019</v>
      </c>
      <c r="X40" s="27">
        <v>76.731150042399989</v>
      </c>
      <c r="Y40" s="27">
        <v>70.437925437599986</v>
      </c>
      <c r="Z40" s="27">
        <v>74.143322332800025</v>
      </c>
      <c r="AA40" s="27">
        <v>73.837682716000003</v>
      </c>
      <c r="AB40" s="27">
        <v>74.450332028800034</v>
      </c>
      <c r="AC40" s="214">
        <v>935.31316398520028</v>
      </c>
      <c r="AD40" s="224">
        <v>73.75546794840001</v>
      </c>
      <c r="AE40" s="27">
        <v>51.414843048800009</v>
      </c>
      <c r="AF40" s="27">
        <v>77.191897963600013</v>
      </c>
      <c r="AG40" s="27">
        <v>56.055874246399974</v>
      </c>
      <c r="AH40" s="27">
        <v>77.021722904000001</v>
      </c>
      <c r="AI40" s="27">
        <v>72.775390450000017</v>
      </c>
      <c r="AJ40" s="27">
        <v>70.763272188000002</v>
      </c>
      <c r="AK40" s="27">
        <v>71.553116261200003</v>
      </c>
      <c r="AL40" s="27">
        <v>63.113147540800021</v>
      </c>
      <c r="AM40" s="27">
        <v>71.986473848800046</v>
      </c>
      <c r="AN40" s="27">
        <v>77.914856350799965</v>
      </c>
      <c r="AO40" s="27">
        <v>76.700251916399964</v>
      </c>
      <c r="AP40" s="214">
        <v>840.24631466720007</v>
      </c>
      <c r="AQ40" s="27">
        <v>77.658353404799982</v>
      </c>
      <c r="AR40" s="27">
        <v>59.444051021600011</v>
      </c>
      <c r="AS40" s="27">
        <v>66.719077866000021</v>
      </c>
      <c r="AT40" s="27">
        <v>69.103694402399981</v>
      </c>
      <c r="AU40" s="27">
        <v>74.62001687279998</v>
      </c>
      <c r="AV40" s="27">
        <v>70.251459112799992</v>
      </c>
      <c r="AW40" s="27">
        <v>78.455324606399969</v>
      </c>
      <c r="AX40" s="27">
        <v>73.748620159199987</v>
      </c>
      <c r="AY40" s="27">
        <v>67.71744878920002</v>
      </c>
      <c r="AZ40" s="27">
        <v>78.538988480399993</v>
      </c>
      <c r="BA40" s="27">
        <v>74.985957947599985</v>
      </c>
      <c r="BB40" s="27">
        <v>76.961904527200019</v>
      </c>
      <c r="BC40" s="214">
        <v>868.20489719039995</v>
      </c>
      <c r="BD40" s="224">
        <v>81.203797051999999</v>
      </c>
      <c r="BE40" s="27">
        <v>65.590926307200021</v>
      </c>
      <c r="BF40" s="224">
        <f t="shared" si="4"/>
        <v>125.17031099720002</v>
      </c>
      <c r="BG40" s="27">
        <f t="shared" si="5"/>
        <v>137.1024044264</v>
      </c>
      <c r="BH40" s="64">
        <f t="shared" si="6"/>
        <v>146.79472335920002</v>
      </c>
      <c r="BI40" s="221">
        <f t="shared" si="3"/>
        <v>7.0694011336636331</v>
      </c>
      <c r="BJ40" s="113"/>
      <c r="BK40" s="113"/>
    </row>
    <row r="41" spans="1:63" ht="20.100000000000001" customHeight="1" thickBot="1" x14ac:dyDescent="0.3">
      <c r="A41" s="269"/>
      <c r="B41" s="206"/>
      <c r="C41" s="207" t="s">
        <v>262</v>
      </c>
      <c r="D41" s="224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14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14">
        <v>0</v>
      </c>
      <c r="AD41" s="224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7">
        <v>0</v>
      </c>
      <c r="AN41" s="27">
        <v>0</v>
      </c>
      <c r="AO41" s="27">
        <v>0</v>
      </c>
      <c r="AP41" s="214">
        <v>0</v>
      </c>
      <c r="AQ41" s="27">
        <v>0</v>
      </c>
      <c r="AR41" s="27">
        <v>0</v>
      </c>
      <c r="AS41" s="27">
        <v>0</v>
      </c>
      <c r="AT41" s="27">
        <v>0</v>
      </c>
      <c r="AU41" s="27">
        <v>0</v>
      </c>
      <c r="AV41" s="27">
        <v>0</v>
      </c>
      <c r="AW41" s="27">
        <v>0</v>
      </c>
      <c r="AX41" s="27">
        <v>0</v>
      </c>
      <c r="AY41" s="27">
        <v>0</v>
      </c>
      <c r="AZ41" s="27">
        <v>0</v>
      </c>
      <c r="BA41" s="27">
        <v>0</v>
      </c>
      <c r="BB41" s="27">
        <v>0</v>
      </c>
      <c r="BC41" s="214">
        <v>0</v>
      </c>
      <c r="BD41" s="224">
        <v>0</v>
      </c>
      <c r="BE41" s="27">
        <v>0</v>
      </c>
      <c r="BF41" s="224">
        <f t="shared" si="4"/>
        <v>0</v>
      </c>
      <c r="BG41" s="27">
        <f t="shared" si="5"/>
        <v>0</v>
      </c>
      <c r="BH41" s="64">
        <f t="shared" si="6"/>
        <v>0</v>
      </c>
      <c r="BI41" s="221"/>
      <c r="BJ41" s="113"/>
      <c r="BK41" s="113"/>
    </row>
    <row r="42" spans="1:63" ht="20.100000000000001" customHeight="1" thickBot="1" x14ac:dyDescent="0.3">
      <c r="A42" s="269"/>
      <c r="B42" s="199"/>
      <c r="C42" s="148" t="s">
        <v>62</v>
      </c>
      <c r="D42" s="145">
        <v>6958</v>
      </c>
      <c r="E42" s="146">
        <v>6200</v>
      </c>
      <c r="F42" s="146">
        <v>7463</v>
      </c>
      <c r="G42" s="146">
        <v>7619</v>
      </c>
      <c r="H42" s="146">
        <v>7075</v>
      </c>
      <c r="I42" s="146">
        <v>7719</v>
      </c>
      <c r="J42" s="146">
        <v>8563</v>
      </c>
      <c r="K42" s="146">
        <v>8072</v>
      </c>
      <c r="L42" s="146">
        <v>8354</v>
      </c>
      <c r="M42" s="146">
        <v>9065</v>
      </c>
      <c r="N42" s="146">
        <v>8368</v>
      </c>
      <c r="O42" s="146">
        <v>9607</v>
      </c>
      <c r="P42" s="196">
        <v>95063</v>
      </c>
      <c r="Q42" s="145">
        <v>8202</v>
      </c>
      <c r="R42" s="146">
        <v>8027</v>
      </c>
      <c r="S42" s="146">
        <v>9706</v>
      </c>
      <c r="T42" s="146">
        <v>9582</v>
      </c>
      <c r="U42" s="146">
        <v>9346</v>
      </c>
      <c r="V42" s="146">
        <v>10167</v>
      </c>
      <c r="W42" s="146">
        <v>9729</v>
      </c>
      <c r="X42" s="146">
        <v>10958</v>
      </c>
      <c r="Y42" s="146">
        <v>10774</v>
      </c>
      <c r="Z42" s="146">
        <v>10544</v>
      </c>
      <c r="AA42" s="146">
        <v>10900</v>
      </c>
      <c r="AB42" s="146">
        <v>12418</v>
      </c>
      <c r="AC42" s="196">
        <v>120353</v>
      </c>
      <c r="AD42" s="145">
        <v>11337</v>
      </c>
      <c r="AE42" s="146">
        <v>10159</v>
      </c>
      <c r="AF42" s="146">
        <v>13101</v>
      </c>
      <c r="AG42" s="146">
        <v>10666</v>
      </c>
      <c r="AH42" s="146">
        <v>12754</v>
      </c>
      <c r="AI42" s="146">
        <v>11876</v>
      </c>
      <c r="AJ42" s="146">
        <v>11488</v>
      </c>
      <c r="AK42" s="146">
        <v>11746</v>
      </c>
      <c r="AL42" s="146">
        <v>10822</v>
      </c>
      <c r="AM42" s="146">
        <v>11582</v>
      </c>
      <c r="AN42" s="146">
        <v>11115</v>
      </c>
      <c r="AO42" s="146">
        <v>11097</v>
      </c>
      <c r="AP42" s="196">
        <v>137743</v>
      </c>
      <c r="AQ42" s="146">
        <v>11131</v>
      </c>
      <c r="AR42" s="146">
        <v>9502</v>
      </c>
      <c r="AS42" s="146">
        <v>11001</v>
      </c>
      <c r="AT42" s="146">
        <v>11295</v>
      </c>
      <c r="AU42" s="146">
        <v>11288</v>
      </c>
      <c r="AV42" s="146">
        <v>11233</v>
      </c>
      <c r="AW42" s="146">
        <v>11591</v>
      </c>
      <c r="AX42" s="146">
        <v>12322</v>
      </c>
      <c r="AY42" s="146">
        <v>11034</v>
      </c>
      <c r="AZ42" s="146">
        <v>12537</v>
      </c>
      <c r="BA42" s="146">
        <v>11680</v>
      </c>
      <c r="BB42" s="146">
        <v>11839</v>
      </c>
      <c r="BC42" s="196">
        <v>136453</v>
      </c>
      <c r="BD42" s="145">
        <v>11787</v>
      </c>
      <c r="BE42" s="146">
        <v>10790</v>
      </c>
      <c r="BF42" s="286">
        <f t="shared" si="4"/>
        <v>21496</v>
      </c>
      <c r="BG42" s="184">
        <f t="shared" si="5"/>
        <v>20633</v>
      </c>
      <c r="BH42" s="185">
        <f t="shared" si="6"/>
        <v>22577</v>
      </c>
      <c r="BI42" s="274">
        <f t="shared" si="3"/>
        <v>9.4218000290796198</v>
      </c>
      <c r="BJ42" s="113"/>
      <c r="BK42" s="113"/>
    </row>
    <row r="43" spans="1:63" s="341" customFormat="1" ht="20.100000000000001" customHeight="1" thickBot="1" x14ac:dyDescent="0.35">
      <c r="A43" s="269"/>
      <c r="B43" s="161" t="s">
        <v>49</v>
      </c>
      <c r="C43" s="131"/>
      <c r="D43" s="83">
        <v>5217</v>
      </c>
      <c r="E43" s="68">
        <v>4673</v>
      </c>
      <c r="F43" s="68">
        <v>5646</v>
      </c>
      <c r="G43" s="68">
        <v>5736</v>
      </c>
      <c r="H43" s="68">
        <v>5390</v>
      </c>
      <c r="I43" s="68">
        <v>5855</v>
      </c>
      <c r="J43" s="68">
        <v>6429</v>
      </c>
      <c r="K43" s="68">
        <v>5992</v>
      </c>
      <c r="L43" s="68">
        <v>6210</v>
      </c>
      <c r="M43" s="68">
        <v>6794</v>
      </c>
      <c r="N43" s="68">
        <v>6288</v>
      </c>
      <c r="O43" s="190">
        <v>7260</v>
      </c>
      <c r="P43" s="190">
        <v>71490</v>
      </c>
      <c r="Q43" s="68">
        <v>6179</v>
      </c>
      <c r="R43" s="68">
        <v>6047</v>
      </c>
      <c r="S43" s="68">
        <v>7427</v>
      </c>
      <c r="T43" s="68">
        <v>7294</v>
      </c>
      <c r="U43" s="68">
        <v>7099</v>
      </c>
      <c r="V43" s="68">
        <v>7800</v>
      </c>
      <c r="W43" s="68">
        <v>7436</v>
      </c>
      <c r="X43" s="68">
        <v>8459</v>
      </c>
      <c r="Y43" s="68">
        <v>8384</v>
      </c>
      <c r="Z43" s="68">
        <v>8267</v>
      </c>
      <c r="AA43" s="68">
        <v>8551</v>
      </c>
      <c r="AB43" s="68">
        <v>10089</v>
      </c>
      <c r="AC43" s="264">
        <v>93032</v>
      </c>
      <c r="AD43" s="83">
        <v>9163</v>
      </c>
      <c r="AE43" s="68">
        <v>8189</v>
      </c>
      <c r="AF43" s="68">
        <v>10637</v>
      </c>
      <c r="AG43" s="68">
        <v>8447</v>
      </c>
      <c r="AH43" s="68">
        <v>10153</v>
      </c>
      <c r="AI43" s="68">
        <v>9400</v>
      </c>
      <c r="AJ43" s="68">
        <v>8795</v>
      </c>
      <c r="AK43" s="68">
        <v>9281</v>
      </c>
      <c r="AL43" s="68">
        <v>8516</v>
      </c>
      <c r="AM43" s="68">
        <v>9189</v>
      </c>
      <c r="AN43" s="68">
        <v>8871</v>
      </c>
      <c r="AO43" s="68">
        <v>8828</v>
      </c>
      <c r="AP43" s="69">
        <v>109469</v>
      </c>
      <c r="AQ43" s="68">
        <v>8720</v>
      </c>
      <c r="AR43" s="68">
        <v>7486</v>
      </c>
      <c r="AS43" s="68">
        <v>8789</v>
      </c>
      <c r="AT43" s="68">
        <v>9032</v>
      </c>
      <c r="AU43" s="68">
        <v>8985</v>
      </c>
      <c r="AV43" s="68">
        <v>9056</v>
      </c>
      <c r="AW43" s="68">
        <v>9214</v>
      </c>
      <c r="AX43" s="68">
        <v>9916</v>
      </c>
      <c r="AY43" s="68">
        <v>8877</v>
      </c>
      <c r="AZ43" s="68">
        <v>10012</v>
      </c>
      <c r="BA43" s="68">
        <v>9424</v>
      </c>
      <c r="BB43" s="68">
        <v>9631</v>
      </c>
      <c r="BC43" s="69">
        <v>109142</v>
      </c>
      <c r="BD43" s="83">
        <v>9418</v>
      </c>
      <c r="BE43" s="68">
        <v>8540</v>
      </c>
      <c r="BF43" s="461">
        <f t="shared" si="4"/>
        <v>17352</v>
      </c>
      <c r="BG43" s="285">
        <f t="shared" si="5"/>
        <v>16206</v>
      </c>
      <c r="BH43" s="263">
        <f t="shared" si="6"/>
        <v>17958</v>
      </c>
      <c r="BI43" s="82">
        <f t="shared" si="3"/>
        <v>10.810810810810811</v>
      </c>
      <c r="BJ43" s="113"/>
      <c r="BK43" s="113"/>
    </row>
    <row r="44" spans="1:63" ht="20.100000000000001" customHeight="1" x14ac:dyDescent="0.25">
      <c r="A44" s="269"/>
      <c r="B44" s="70"/>
      <c r="C44" s="52" t="s">
        <v>93</v>
      </c>
      <c r="D44" s="54">
        <v>24</v>
      </c>
      <c r="E44" s="22">
        <v>23</v>
      </c>
      <c r="F44" s="22">
        <v>49</v>
      </c>
      <c r="G44" s="22">
        <v>146</v>
      </c>
      <c r="H44" s="22">
        <v>41</v>
      </c>
      <c r="I44" s="22">
        <v>59</v>
      </c>
      <c r="J44" s="22">
        <v>72</v>
      </c>
      <c r="K44" s="22">
        <v>63</v>
      </c>
      <c r="L44" s="22">
        <v>66</v>
      </c>
      <c r="M44" s="22">
        <v>81</v>
      </c>
      <c r="N44" s="22">
        <v>57</v>
      </c>
      <c r="O44" s="37">
        <v>69</v>
      </c>
      <c r="P44" s="197">
        <v>750</v>
      </c>
      <c r="Q44" s="37">
        <v>50</v>
      </c>
      <c r="R44" s="37">
        <v>66</v>
      </c>
      <c r="S44" s="37">
        <v>70</v>
      </c>
      <c r="T44" s="37">
        <v>60</v>
      </c>
      <c r="U44" s="37">
        <v>68</v>
      </c>
      <c r="V44" s="37">
        <v>94</v>
      </c>
      <c r="W44" s="37">
        <v>85</v>
      </c>
      <c r="X44" s="37">
        <v>99</v>
      </c>
      <c r="Y44" s="37">
        <v>96</v>
      </c>
      <c r="Z44" s="37">
        <v>97</v>
      </c>
      <c r="AA44" s="37">
        <v>94</v>
      </c>
      <c r="AB44" s="37">
        <v>97</v>
      </c>
      <c r="AC44" s="214">
        <v>976</v>
      </c>
      <c r="AD44" s="47">
        <v>97</v>
      </c>
      <c r="AE44" s="22">
        <v>83</v>
      </c>
      <c r="AF44" s="22">
        <v>109</v>
      </c>
      <c r="AG44" s="22">
        <v>106</v>
      </c>
      <c r="AH44" s="22">
        <v>121</v>
      </c>
      <c r="AI44" s="22">
        <v>284</v>
      </c>
      <c r="AJ44" s="22">
        <v>329</v>
      </c>
      <c r="AK44" s="22">
        <v>173</v>
      </c>
      <c r="AL44" s="22">
        <v>210</v>
      </c>
      <c r="AM44" s="22">
        <v>253</v>
      </c>
      <c r="AN44" s="22">
        <v>280</v>
      </c>
      <c r="AO44" s="22">
        <v>249</v>
      </c>
      <c r="AP44" s="197">
        <v>2294</v>
      </c>
      <c r="AQ44" s="22">
        <v>271</v>
      </c>
      <c r="AR44" s="37">
        <v>189</v>
      </c>
      <c r="AS44" s="37">
        <v>212</v>
      </c>
      <c r="AT44" s="37">
        <v>239</v>
      </c>
      <c r="AU44" s="37">
        <v>203</v>
      </c>
      <c r="AV44" s="37">
        <v>267</v>
      </c>
      <c r="AW44" s="37">
        <v>262</v>
      </c>
      <c r="AX44" s="37">
        <v>282</v>
      </c>
      <c r="AY44" s="37">
        <v>265</v>
      </c>
      <c r="AZ44" s="37">
        <v>327</v>
      </c>
      <c r="BA44" s="37">
        <v>339</v>
      </c>
      <c r="BB44" s="37">
        <v>313</v>
      </c>
      <c r="BC44" s="197">
        <v>3169</v>
      </c>
      <c r="BD44" s="54">
        <v>349</v>
      </c>
      <c r="BE44" s="37">
        <v>358</v>
      </c>
      <c r="BF44" s="224">
        <f t="shared" si="4"/>
        <v>180</v>
      </c>
      <c r="BG44" s="27">
        <f t="shared" si="5"/>
        <v>460</v>
      </c>
      <c r="BH44" s="64">
        <f t="shared" si="6"/>
        <v>707</v>
      </c>
      <c r="BI44" s="175">
        <f t="shared" si="3"/>
        <v>53.695652173913032</v>
      </c>
      <c r="BJ44" s="113"/>
      <c r="BK44" s="113"/>
    </row>
    <row r="45" spans="1:63" ht="20.100000000000001" customHeight="1" x14ac:dyDescent="0.25">
      <c r="A45" s="269"/>
      <c r="B45" s="70"/>
      <c r="C45" s="71" t="s">
        <v>94</v>
      </c>
      <c r="D45" s="54">
        <v>1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2</v>
      </c>
      <c r="K45" s="37">
        <v>0</v>
      </c>
      <c r="L45" s="37">
        <v>2</v>
      </c>
      <c r="M45" s="37">
        <v>7</v>
      </c>
      <c r="N45" s="37">
        <v>9</v>
      </c>
      <c r="O45" s="37">
        <v>0</v>
      </c>
      <c r="P45" s="197">
        <v>21</v>
      </c>
      <c r="Q45" s="37">
        <v>5</v>
      </c>
      <c r="R45" s="37">
        <v>12</v>
      </c>
      <c r="S45" s="37">
        <v>8</v>
      </c>
      <c r="T45" s="37">
        <v>9</v>
      </c>
      <c r="U45" s="37">
        <v>14</v>
      </c>
      <c r="V45" s="37">
        <v>4</v>
      </c>
      <c r="W45" s="37">
        <v>12</v>
      </c>
      <c r="X45" s="37">
        <v>18</v>
      </c>
      <c r="Y45" s="37">
        <v>9</v>
      </c>
      <c r="Z45" s="37">
        <v>9</v>
      </c>
      <c r="AA45" s="37">
        <v>3</v>
      </c>
      <c r="AB45" s="37">
        <v>4</v>
      </c>
      <c r="AC45" s="214">
        <v>107</v>
      </c>
      <c r="AD45" s="54">
        <v>1</v>
      </c>
      <c r="AE45" s="37">
        <v>3</v>
      </c>
      <c r="AF45" s="37">
        <v>0</v>
      </c>
      <c r="AG45" s="37">
        <v>6</v>
      </c>
      <c r="AH45" s="37">
        <v>40</v>
      </c>
      <c r="AI45" s="37">
        <v>2</v>
      </c>
      <c r="AJ45" s="37">
        <v>2</v>
      </c>
      <c r="AK45" s="37">
        <v>15</v>
      </c>
      <c r="AL45" s="37">
        <v>11</v>
      </c>
      <c r="AM45" s="37">
        <v>2</v>
      </c>
      <c r="AN45" s="37">
        <v>1</v>
      </c>
      <c r="AO45" s="37">
        <v>19</v>
      </c>
      <c r="AP45" s="197">
        <v>102</v>
      </c>
      <c r="AQ45" s="37">
        <v>20</v>
      </c>
      <c r="AR45" s="37">
        <v>8</v>
      </c>
      <c r="AS45" s="37">
        <v>6</v>
      </c>
      <c r="AT45" s="37">
        <v>12</v>
      </c>
      <c r="AU45" s="37">
        <v>8</v>
      </c>
      <c r="AV45" s="37">
        <v>1</v>
      </c>
      <c r="AW45" s="37">
        <v>0</v>
      </c>
      <c r="AX45" s="37">
        <v>0</v>
      </c>
      <c r="AY45" s="37">
        <v>2</v>
      </c>
      <c r="AZ45" s="37">
        <v>2</v>
      </c>
      <c r="BA45" s="37">
        <v>7</v>
      </c>
      <c r="BB45" s="37">
        <v>6</v>
      </c>
      <c r="BC45" s="197">
        <v>72</v>
      </c>
      <c r="BD45" s="54">
        <v>3</v>
      </c>
      <c r="BE45" s="37">
        <v>5</v>
      </c>
      <c r="BF45" s="224">
        <f t="shared" si="4"/>
        <v>4</v>
      </c>
      <c r="BG45" s="27">
        <f t="shared" si="5"/>
        <v>28</v>
      </c>
      <c r="BH45" s="64">
        <f t="shared" si="6"/>
        <v>8</v>
      </c>
      <c r="BI45" s="176">
        <f t="shared" si="3"/>
        <v>-71.428571428571431</v>
      </c>
      <c r="BJ45" s="113"/>
      <c r="BK45" s="113"/>
    </row>
    <row r="46" spans="1:63" ht="20.100000000000001" customHeight="1" x14ac:dyDescent="0.25">
      <c r="A46" s="269"/>
      <c r="B46" s="70"/>
      <c r="C46" s="71" t="s">
        <v>95</v>
      </c>
      <c r="D46" s="54">
        <v>1</v>
      </c>
      <c r="E46" s="37">
        <v>2</v>
      </c>
      <c r="F46" s="37">
        <v>1</v>
      </c>
      <c r="G46" s="37">
        <v>1</v>
      </c>
      <c r="H46" s="37">
        <v>1</v>
      </c>
      <c r="I46" s="37">
        <v>0</v>
      </c>
      <c r="J46" s="37">
        <v>1</v>
      </c>
      <c r="K46" s="37">
        <v>2</v>
      </c>
      <c r="L46" s="37">
        <v>1</v>
      </c>
      <c r="M46" s="37">
        <v>0</v>
      </c>
      <c r="N46" s="37">
        <v>0</v>
      </c>
      <c r="O46" s="37">
        <v>3</v>
      </c>
      <c r="P46" s="197">
        <v>13</v>
      </c>
      <c r="Q46" s="37">
        <v>1</v>
      </c>
      <c r="R46" s="37">
        <v>0</v>
      </c>
      <c r="S46" s="37">
        <v>1</v>
      </c>
      <c r="T46" s="37">
        <v>1</v>
      </c>
      <c r="U46" s="37">
        <v>1</v>
      </c>
      <c r="V46" s="37">
        <v>3</v>
      </c>
      <c r="W46" s="37">
        <v>1</v>
      </c>
      <c r="X46" s="37">
        <v>2</v>
      </c>
      <c r="Y46" s="37">
        <v>3</v>
      </c>
      <c r="Z46" s="37">
        <v>1</v>
      </c>
      <c r="AA46" s="37">
        <v>1</v>
      </c>
      <c r="AB46" s="37">
        <v>1</v>
      </c>
      <c r="AC46" s="214">
        <v>16</v>
      </c>
      <c r="AD46" s="54">
        <v>0</v>
      </c>
      <c r="AE46" s="37">
        <v>0</v>
      </c>
      <c r="AF46" s="37">
        <v>0</v>
      </c>
      <c r="AG46" s="37">
        <v>5</v>
      </c>
      <c r="AH46" s="37">
        <v>3</v>
      </c>
      <c r="AI46" s="37">
        <v>1</v>
      </c>
      <c r="AJ46" s="37">
        <v>1</v>
      </c>
      <c r="AK46" s="37">
        <v>0</v>
      </c>
      <c r="AL46" s="37">
        <v>3</v>
      </c>
      <c r="AM46" s="37">
        <v>3</v>
      </c>
      <c r="AN46" s="37">
        <v>2</v>
      </c>
      <c r="AO46" s="37">
        <v>1</v>
      </c>
      <c r="AP46" s="197">
        <v>19</v>
      </c>
      <c r="AQ46" s="37">
        <v>2</v>
      </c>
      <c r="AR46" s="37">
        <v>2</v>
      </c>
      <c r="AS46" s="37">
        <v>1</v>
      </c>
      <c r="AT46" s="37">
        <v>4</v>
      </c>
      <c r="AU46" s="37">
        <v>4</v>
      </c>
      <c r="AV46" s="37">
        <v>4</v>
      </c>
      <c r="AW46" s="37">
        <v>0</v>
      </c>
      <c r="AX46" s="37">
        <v>2</v>
      </c>
      <c r="AY46" s="37">
        <v>2</v>
      </c>
      <c r="AZ46" s="37">
        <v>3</v>
      </c>
      <c r="BA46" s="37">
        <v>2</v>
      </c>
      <c r="BB46" s="37">
        <v>2</v>
      </c>
      <c r="BC46" s="197">
        <v>28</v>
      </c>
      <c r="BD46" s="54">
        <v>1</v>
      </c>
      <c r="BE46" s="37">
        <v>1</v>
      </c>
      <c r="BF46" s="224">
        <f t="shared" si="4"/>
        <v>0</v>
      </c>
      <c r="BG46" s="27">
        <f t="shared" si="5"/>
        <v>4</v>
      </c>
      <c r="BH46" s="64">
        <f t="shared" si="6"/>
        <v>2</v>
      </c>
      <c r="BI46" s="176">
        <f t="shared" si="3"/>
        <v>-50</v>
      </c>
      <c r="BJ46" s="113"/>
      <c r="BK46" s="113"/>
    </row>
    <row r="47" spans="1:63" ht="20.100000000000001" customHeight="1" x14ac:dyDescent="0.25">
      <c r="A47" s="269"/>
      <c r="B47" s="70"/>
      <c r="C47" s="207" t="s">
        <v>142</v>
      </c>
      <c r="D47" s="54">
        <v>39</v>
      </c>
      <c r="E47" s="37">
        <v>36</v>
      </c>
      <c r="F47" s="37">
        <v>44</v>
      </c>
      <c r="G47" s="37">
        <v>42</v>
      </c>
      <c r="H47" s="37">
        <v>40</v>
      </c>
      <c r="I47" s="37">
        <v>42</v>
      </c>
      <c r="J47" s="37">
        <v>42</v>
      </c>
      <c r="K47" s="37">
        <v>40</v>
      </c>
      <c r="L47" s="37">
        <v>44</v>
      </c>
      <c r="M47" s="37">
        <v>44</v>
      </c>
      <c r="N47" s="37">
        <v>40</v>
      </c>
      <c r="O47" s="37">
        <v>44</v>
      </c>
      <c r="P47" s="197">
        <v>497</v>
      </c>
      <c r="Q47" s="37">
        <v>39</v>
      </c>
      <c r="R47" s="37">
        <v>38</v>
      </c>
      <c r="S47" s="37">
        <v>44</v>
      </c>
      <c r="T47" s="37">
        <v>42</v>
      </c>
      <c r="U47" s="37">
        <v>40</v>
      </c>
      <c r="V47" s="37">
        <v>42</v>
      </c>
      <c r="W47" s="37">
        <v>42</v>
      </c>
      <c r="X47" s="37">
        <v>46</v>
      </c>
      <c r="Y47" s="37">
        <v>44</v>
      </c>
      <c r="Z47" s="37">
        <v>42</v>
      </c>
      <c r="AA47" s="37">
        <v>42</v>
      </c>
      <c r="AB47" s="37">
        <v>44</v>
      </c>
      <c r="AC47" s="214">
        <v>505</v>
      </c>
      <c r="AD47" s="54">
        <v>40</v>
      </c>
      <c r="AE47" s="37">
        <v>36</v>
      </c>
      <c r="AF47" s="37">
        <v>46</v>
      </c>
      <c r="AG47" s="37">
        <v>39</v>
      </c>
      <c r="AH47" s="37">
        <v>43</v>
      </c>
      <c r="AI47" s="37">
        <v>40</v>
      </c>
      <c r="AJ47" s="37">
        <v>41</v>
      </c>
      <c r="AK47" s="37">
        <v>44</v>
      </c>
      <c r="AL47" s="37">
        <v>42</v>
      </c>
      <c r="AM47" s="37">
        <v>44</v>
      </c>
      <c r="AN47" s="37">
        <v>42</v>
      </c>
      <c r="AO47" s="37">
        <v>43</v>
      </c>
      <c r="AP47" s="197">
        <v>500</v>
      </c>
      <c r="AQ47" s="37">
        <v>42</v>
      </c>
      <c r="AR47" s="37">
        <v>36</v>
      </c>
      <c r="AS47" s="37">
        <v>42</v>
      </c>
      <c r="AT47" s="37">
        <v>43</v>
      </c>
      <c r="AU47" s="37">
        <v>42</v>
      </c>
      <c r="AV47" s="37">
        <v>41</v>
      </c>
      <c r="AW47" s="37">
        <v>42</v>
      </c>
      <c r="AX47" s="37">
        <v>44</v>
      </c>
      <c r="AY47" s="37">
        <v>40</v>
      </c>
      <c r="AZ47" s="37">
        <v>46</v>
      </c>
      <c r="BA47" s="37">
        <v>42</v>
      </c>
      <c r="BB47" s="37">
        <v>40</v>
      </c>
      <c r="BC47" s="197">
        <v>500</v>
      </c>
      <c r="BD47" s="54">
        <v>42</v>
      </c>
      <c r="BE47" s="37">
        <v>40</v>
      </c>
      <c r="BF47" s="224">
        <f t="shared" si="4"/>
        <v>76</v>
      </c>
      <c r="BG47" s="27">
        <f t="shared" si="5"/>
        <v>78</v>
      </c>
      <c r="BH47" s="64">
        <f t="shared" si="6"/>
        <v>82</v>
      </c>
      <c r="BI47" s="176">
        <f t="shared" si="3"/>
        <v>5.1282051282051322</v>
      </c>
      <c r="BJ47" s="113"/>
      <c r="BK47" s="113"/>
    </row>
    <row r="48" spans="1:63" ht="20.100000000000001" customHeight="1" x14ac:dyDescent="0.25">
      <c r="A48" s="269"/>
      <c r="B48" s="70"/>
      <c r="C48" s="53" t="s">
        <v>96</v>
      </c>
      <c r="D48" s="54">
        <v>684</v>
      </c>
      <c r="E48" s="37">
        <v>490</v>
      </c>
      <c r="F48" s="37">
        <v>637</v>
      </c>
      <c r="G48" s="37">
        <v>636</v>
      </c>
      <c r="H48" s="37">
        <v>618</v>
      </c>
      <c r="I48" s="37">
        <v>644</v>
      </c>
      <c r="J48" s="37">
        <v>590</v>
      </c>
      <c r="K48" s="37">
        <v>657</v>
      </c>
      <c r="L48" s="37">
        <v>677</v>
      </c>
      <c r="M48" s="37">
        <v>740</v>
      </c>
      <c r="N48" s="37">
        <v>671</v>
      </c>
      <c r="O48" s="37">
        <v>874</v>
      </c>
      <c r="P48" s="197">
        <v>7918</v>
      </c>
      <c r="Q48" s="37">
        <v>783</v>
      </c>
      <c r="R48" s="37">
        <v>644</v>
      </c>
      <c r="S48" s="37">
        <v>715</v>
      </c>
      <c r="T48" s="37">
        <v>717</v>
      </c>
      <c r="U48" s="37">
        <v>704</v>
      </c>
      <c r="V48" s="37">
        <v>792</v>
      </c>
      <c r="W48" s="37">
        <v>758</v>
      </c>
      <c r="X48" s="37">
        <v>739</v>
      </c>
      <c r="Y48" s="37">
        <v>722</v>
      </c>
      <c r="Z48" s="37">
        <v>700</v>
      </c>
      <c r="AA48" s="37">
        <v>712</v>
      </c>
      <c r="AB48" s="37">
        <v>735</v>
      </c>
      <c r="AC48" s="214">
        <v>8721</v>
      </c>
      <c r="AD48" s="54">
        <v>752</v>
      </c>
      <c r="AE48" s="37">
        <v>612</v>
      </c>
      <c r="AF48" s="37">
        <v>747</v>
      </c>
      <c r="AG48" s="37">
        <v>689</v>
      </c>
      <c r="AH48" s="37">
        <v>774</v>
      </c>
      <c r="AI48" s="37">
        <v>771</v>
      </c>
      <c r="AJ48" s="37">
        <v>670</v>
      </c>
      <c r="AK48" s="37">
        <v>686</v>
      </c>
      <c r="AL48" s="37">
        <v>651</v>
      </c>
      <c r="AM48" s="37">
        <v>737</v>
      </c>
      <c r="AN48" s="37">
        <v>720</v>
      </c>
      <c r="AO48" s="37">
        <v>758</v>
      </c>
      <c r="AP48" s="197">
        <v>8567</v>
      </c>
      <c r="AQ48" s="37">
        <v>762</v>
      </c>
      <c r="AR48" s="37">
        <v>603</v>
      </c>
      <c r="AS48" s="37">
        <v>739</v>
      </c>
      <c r="AT48" s="37">
        <v>747</v>
      </c>
      <c r="AU48" s="37">
        <v>704</v>
      </c>
      <c r="AV48" s="37">
        <v>686</v>
      </c>
      <c r="AW48" s="37">
        <v>680</v>
      </c>
      <c r="AX48" s="37">
        <v>674</v>
      </c>
      <c r="AY48" s="37">
        <v>589</v>
      </c>
      <c r="AZ48" s="37">
        <v>645</v>
      </c>
      <c r="BA48" s="37">
        <v>616</v>
      </c>
      <c r="BB48" s="37">
        <v>687</v>
      </c>
      <c r="BC48" s="197">
        <v>8132</v>
      </c>
      <c r="BD48" s="54">
        <v>754</v>
      </c>
      <c r="BE48" s="37">
        <v>633</v>
      </c>
      <c r="BF48" s="224">
        <f t="shared" si="4"/>
        <v>1364</v>
      </c>
      <c r="BG48" s="27">
        <f t="shared" si="5"/>
        <v>1365</v>
      </c>
      <c r="BH48" s="64">
        <f t="shared" si="6"/>
        <v>1387</v>
      </c>
      <c r="BI48" s="176">
        <f t="shared" si="3"/>
        <v>1.611721611721606</v>
      </c>
      <c r="BJ48" s="113"/>
      <c r="BK48" s="113"/>
    </row>
    <row r="49" spans="1:63" ht="20.100000000000001" customHeight="1" x14ac:dyDescent="0.25">
      <c r="A49" s="269"/>
      <c r="B49" s="70"/>
      <c r="C49" s="71" t="s">
        <v>220</v>
      </c>
      <c r="D49" s="54">
        <v>183</v>
      </c>
      <c r="E49" s="37">
        <v>173</v>
      </c>
      <c r="F49" s="37">
        <v>217</v>
      </c>
      <c r="G49" s="37">
        <v>212</v>
      </c>
      <c r="H49" s="37">
        <v>199</v>
      </c>
      <c r="I49" s="37">
        <v>221</v>
      </c>
      <c r="J49" s="37">
        <v>215</v>
      </c>
      <c r="K49" s="37">
        <v>210</v>
      </c>
      <c r="L49" s="37">
        <v>221</v>
      </c>
      <c r="M49" s="37">
        <v>258</v>
      </c>
      <c r="N49" s="37">
        <v>219</v>
      </c>
      <c r="O49" s="37">
        <v>209</v>
      </c>
      <c r="P49" s="197">
        <v>2537</v>
      </c>
      <c r="Q49" s="37">
        <v>195</v>
      </c>
      <c r="R49" s="37">
        <v>197</v>
      </c>
      <c r="S49" s="37">
        <v>239</v>
      </c>
      <c r="T49" s="37">
        <v>228</v>
      </c>
      <c r="U49" s="37">
        <v>222</v>
      </c>
      <c r="V49" s="37">
        <v>255</v>
      </c>
      <c r="W49" s="37">
        <v>218</v>
      </c>
      <c r="X49" s="37">
        <v>247</v>
      </c>
      <c r="Y49" s="37">
        <v>236</v>
      </c>
      <c r="Z49" s="37">
        <v>221</v>
      </c>
      <c r="AA49" s="37">
        <v>204</v>
      </c>
      <c r="AB49" s="37">
        <v>227</v>
      </c>
      <c r="AC49" s="214">
        <v>2689</v>
      </c>
      <c r="AD49" s="54">
        <v>232</v>
      </c>
      <c r="AE49" s="37">
        <v>187</v>
      </c>
      <c r="AF49" s="37">
        <v>268</v>
      </c>
      <c r="AG49" s="37">
        <v>205</v>
      </c>
      <c r="AH49" s="37">
        <v>252</v>
      </c>
      <c r="AI49" s="37">
        <v>209</v>
      </c>
      <c r="AJ49" s="37">
        <v>226</v>
      </c>
      <c r="AK49" s="37">
        <v>228</v>
      </c>
      <c r="AL49" s="37">
        <v>215</v>
      </c>
      <c r="AM49" s="37">
        <v>261</v>
      </c>
      <c r="AN49" s="37">
        <v>253</v>
      </c>
      <c r="AO49" s="37">
        <v>255</v>
      </c>
      <c r="AP49" s="197">
        <v>2791</v>
      </c>
      <c r="AQ49" s="37">
        <v>234</v>
      </c>
      <c r="AR49" s="37">
        <v>197</v>
      </c>
      <c r="AS49" s="37">
        <v>235</v>
      </c>
      <c r="AT49" s="37">
        <v>236</v>
      </c>
      <c r="AU49" s="37">
        <v>244</v>
      </c>
      <c r="AV49" s="37">
        <v>240</v>
      </c>
      <c r="AW49" s="37">
        <v>245</v>
      </c>
      <c r="AX49" s="37">
        <v>265</v>
      </c>
      <c r="AY49" s="37">
        <v>239</v>
      </c>
      <c r="AZ49" s="37">
        <v>292</v>
      </c>
      <c r="BA49" s="37">
        <v>276</v>
      </c>
      <c r="BB49" s="37">
        <v>274</v>
      </c>
      <c r="BC49" s="197">
        <v>2977</v>
      </c>
      <c r="BD49" s="54">
        <v>278</v>
      </c>
      <c r="BE49" s="37">
        <v>268</v>
      </c>
      <c r="BF49" s="224">
        <f t="shared" si="4"/>
        <v>419</v>
      </c>
      <c r="BG49" s="27">
        <f t="shared" si="5"/>
        <v>431</v>
      </c>
      <c r="BH49" s="64">
        <f t="shared" si="6"/>
        <v>546</v>
      </c>
      <c r="BI49" s="176">
        <f t="shared" si="3"/>
        <v>26.682134570765669</v>
      </c>
      <c r="BJ49" s="113"/>
      <c r="BK49" s="113"/>
    </row>
    <row r="50" spans="1:63" ht="20.100000000000001" customHeight="1" x14ac:dyDescent="0.3">
      <c r="A50" s="269"/>
      <c r="B50" s="206"/>
      <c r="C50" s="227" t="s">
        <v>98</v>
      </c>
      <c r="D50" s="54">
        <v>2992</v>
      </c>
      <c r="E50" s="37">
        <v>2822</v>
      </c>
      <c r="F50" s="37">
        <v>3300</v>
      </c>
      <c r="G50" s="37">
        <v>3355</v>
      </c>
      <c r="H50" s="37">
        <v>3228</v>
      </c>
      <c r="I50" s="37">
        <v>3499</v>
      </c>
      <c r="J50" s="37">
        <v>3984</v>
      </c>
      <c r="K50" s="37">
        <v>3652</v>
      </c>
      <c r="L50" s="37">
        <v>3697</v>
      </c>
      <c r="M50" s="37">
        <v>4112</v>
      </c>
      <c r="N50" s="37">
        <v>3882</v>
      </c>
      <c r="O50" s="37">
        <v>4447</v>
      </c>
      <c r="P50" s="197">
        <v>42970</v>
      </c>
      <c r="Q50" s="37">
        <v>3728</v>
      </c>
      <c r="R50" s="37">
        <v>3739</v>
      </c>
      <c r="S50" s="37">
        <v>4780</v>
      </c>
      <c r="T50" s="37">
        <v>4738</v>
      </c>
      <c r="U50" s="37">
        <v>4625</v>
      </c>
      <c r="V50" s="37">
        <v>5097</v>
      </c>
      <c r="W50" s="37">
        <v>4848</v>
      </c>
      <c r="X50" s="37">
        <v>5645</v>
      </c>
      <c r="Y50" s="37">
        <v>5615</v>
      </c>
      <c r="Z50" s="37">
        <v>5601</v>
      </c>
      <c r="AA50" s="37">
        <v>5896</v>
      </c>
      <c r="AB50" s="37">
        <v>7332</v>
      </c>
      <c r="AC50" s="214">
        <v>61644</v>
      </c>
      <c r="AD50" s="54">
        <v>6463</v>
      </c>
      <c r="AE50" s="37">
        <v>5901</v>
      </c>
      <c r="AF50" s="37">
        <v>7636</v>
      </c>
      <c r="AG50" s="37">
        <v>5863</v>
      </c>
      <c r="AH50" s="37">
        <v>7118</v>
      </c>
      <c r="AI50" s="37">
        <v>6408</v>
      </c>
      <c r="AJ50" s="37">
        <v>5818</v>
      </c>
      <c r="AK50" s="37">
        <v>6279</v>
      </c>
      <c r="AL50" s="37">
        <v>5585</v>
      </c>
      <c r="AM50" s="37">
        <v>5996</v>
      </c>
      <c r="AN50" s="37">
        <v>5761</v>
      </c>
      <c r="AO50" s="37">
        <v>5732</v>
      </c>
      <c r="AP50" s="197">
        <v>74560</v>
      </c>
      <c r="AQ50" s="37">
        <v>5518</v>
      </c>
      <c r="AR50" s="37">
        <v>4915</v>
      </c>
      <c r="AS50" s="37">
        <v>5776</v>
      </c>
      <c r="AT50" s="37">
        <v>5940</v>
      </c>
      <c r="AU50" s="37">
        <v>5966</v>
      </c>
      <c r="AV50" s="37">
        <v>6059</v>
      </c>
      <c r="AW50" s="37">
        <v>6108</v>
      </c>
      <c r="AX50" s="37">
        <v>6770</v>
      </c>
      <c r="AY50" s="37">
        <v>6030</v>
      </c>
      <c r="AZ50" s="37">
        <v>6726</v>
      </c>
      <c r="BA50" s="37">
        <v>6340</v>
      </c>
      <c r="BB50" s="37">
        <v>6496</v>
      </c>
      <c r="BC50" s="197">
        <v>72644</v>
      </c>
      <c r="BD50" s="54">
        <v>6037</v>
      </c>
      <c r="BE50" s="37">
        <v>5388</v>
      </c>
      <c r="BF50" s="224">
        <f t="shared" si="4"/>
        <v>12364</v>
      </c>
      <c r="BG50" s="27">
        <f t="shared" si="5"/>
        <v>10433</v>
      </c>
      <c r="BH50" s="64">
        <f t="shared" si="6"/>
        <v>11425</v>
      </c>
      <c r="BI50" s="176">
        <f t="shared" si="3"/>
        <v>9.5082909997124432</v>
      </c>
      <c r="BJ50" s="113"/>
      <c r="BK50" s="113"/>
    </row>
    <row r="51" spans="1:63" ht="20.100000000000001" customHeight="1" x14ac:dyDescent="0.25">
      <c r="A51" s="269"/>
      <c r="B51" s="46"/>
      <c r="C51" s="53" t="s">
        <v>221</v>
      </c>
      <c r="D51" s="54">
        <v>869</v>
      </c>
      <c r="E51" s="37">
        <v>765</v>
      </c>
      <c r="F51" s="37">
        <v>934</v>
      </c>
      <c r="G51" s="37">
        <v>924</v>
      </c>
      <c r="H51" s="37">
        <v>879</v>
      </c>
      <c r="I51" s="37">
        <v>890</v>
      </c>
      <c r="J51" s="37">
        <v>968</v>
      </c>
      <c r="K51" s="37">
        <v>841</v>
      </c>
      <c r="L51" s="37">
        <v>945</v>
      </c>
      <c r="M51" s="37">
        <v>986</v>
      </c>
      <c r="N51" s="37">
        <v>908</v>
      </c>
      <c r="O51" s="37">
        <v>1038</v>
      </c>
      <c r="P51" s="197">
        <v>10947</v>
      </c>
      <c r="Q51" s="37">
        <v>870</v>
      </c>
      <c r="R51" s="37">
        <v>856</v>
      </c>
      <c r="S51" s="37">
        <v>1005</v>
      </c>
      <c r="T51" s="37">
        <v>969</v>
      </c>
      <c r="U51" s="37">
        <v>918</v>
      </c>
      <c r="V51" s="37">
        <v>1005</v>
      </c>
      <c r="W51" s="37">
        <v>962</v>
      </c>
      <c r="X51" s="37">
        <v>1114</v>
      </c>
      <c r="Y51" s="37">
        <v>1125</v>
      </c>
      <c r="Z51" s="37">
        <v>1090</v>
      </c>
      <c r="AA51" s="37">
        <v>1088</v>
      </c>
      <c r="AB51" s="37">
        <v>1107</v>
      </c>
      <c r="AC51" s="214">
        <v>12109</v>
      </c>
      <c r="AD51" s="54">
        <v>1046</v>
      </c>
      <c r="AE51" s="37">
        <v>937</v>
      </c>
      <c r="AF51" s="37">
        <v>1248</v>
      </c>
      <c r="AG51" s="37">
        <v>1063</v>
      </c>
      <c r="AH51" s="37">
        <v>1221</v>
      </c>
      <c r="AI51" s="37">
        <v>1122</v>
      </c>
      <c r="AJ51" s="37">
        <v>1179</v>
      </c>
      <c r="AK51" s="37">
        <v>1230</v>
      </c>
      <c r="AL51" s="37">
        <v>1226</v>
      </c>
      <c r="AM51" s="37">
        <v>1278</v>
      </c>
      <c r="AN51" s="37">
        <v>1224</v>
      </c>
      <c r="AO51" s="37">
        <v>1190</v>
      </c>
      <c r="AP51" s="197">
        <v>13964</v>
      </c>
      <c r="AQ51" s="37">
        <v>1274</v>
      </c>
      <c r="AR51" s="37">
        <v>1048</v>
      </c>
      <c r="AS51" s="37">
        <v>1218</v>
      </c>
      <c r="AT51" s="37">
        <v>1232</v>
      </c>
      <c r="AU51" s="37">
        <v>1239</v>
      </c>
      <c r="AV51" s="37">
        <v>1200</v>
      </c>
      <c r="AW51" s="37">
        <v>1287</v>
      </c>
      <c r="AX51" s="37">
        <v>1279</v>
      </c>
      <c r="AY51" s="37">
        <v>1167</v>
      </c>
      <c r="AZ51" s="37">
        <v>1348</v>
      </c>
      <c r="BA51" s="37">
        <v>1236</v>
      </c>
      <c r="BB51" s="37">
        <v>1227</v>
      </c>
      <c r="BC51" s="197">
        <v>14755</v>
      </c>
      <c r="BD51" s="54">
        <v>1322</v>
      </c>
      <c r="BE51" s="37">
        <v>1202</v>
      </c>
      <c r="BF51" s="224">
        <f t="shared" si="4"/>
        <v>1983</v>
      </c>
      <c r="BG51" s="27">
        <f t="shared" si="5"/>
        <v>2322</v>
      </c>
      <c r="BH51" s="64">
        <f t="shared" si="6"/>
        <v>2524</v>
      </c>
      <c r="BI51" s="176">
        <f t="shared" si="3"/>
        <v>8.6993970714901003</v>
      </c>
      <c r="BJ51" s="113"/>
      <c r="BK51" s="113"/>
    </row>
    <row r="52" spans="1:63" ht="20.100000000000001" customHeight="1" x14ac:dyDescent="0.25">
      <c r="A52" s="269"/>
      <c r="B52" s="46"/>
      <c r="C52" s="207" t="s">
        <v>264</v>
      </c>
      <c r="D52" s="54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19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214">
        <v>0</v>
      </c>
      <c r="AD52" s="54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7">
        <v>0</v>
      </c>
      <c r="AL52" s="37">
        <v>0</v>
      </c>
      <c r="AM52" s="37">
        <v>0</v>
      </c>
      <c r="AN52" s="37">
        <v>0</v>
      </c>
      <c r="AO52" s="37">
        <v>0</v>
      </c>
      <c r="AP52" s="19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197">
        <v>0</v>
      </c>
      <c r="BD52" s="54">
        <v>30</v>
      </c>
      <c r="BE52" s="37">
        <v>103</v>
      </c>
      <c r="BF52" s="224">
        <f t="shared" si="4"/>
        <v>0</v>
      </c>
      <c r="BG52" s="27">
        <f t="shared" si="5"/>
        <v>0</v>
      </c>
      <c r="BH52" s="64">
        <f t="shared" si="6"/>
        <v>133</v>
      </c>
      <c r="BI52" s="176"/>
      <c r="BJ52" s="113"/>
      <c r="BK52" s="113"/>
    </row>
    <row r="53" spans="1:63" ht="20.100000000000001" customHeight="1" x14ac:dyDescent="0.25">
      <c r="A53" s="269"/>
      <c r="B53" s="46"/>
      <c r="C53" s="207" t="s">
        <v>143</v>
      </c>
      <c r="D53" s="54">
        <v>424</v>
      </c>
      <c r="E53" s="37">
        <v>362</v>
      </c>
      <c r="F53" s="37">
        <v>464</v>
      </c>
      <c r="G53" s="37">
        <v>420</v>
      </c>
      <c r="H53" s="37">
        <v>384</v>
      </c>
      <c r="I53" s="37">
        <v>500</v>
      </c>
      <c r="J53" s="37">
        <v>555</v>
      </c>
      <c r="K53" s="37">
        <v>527</v>
      </c>
      <c r="L53" s="37">
        <v>557</v>
      </c>
      <c r="M53" s="37">
        <v>566</v>
      </c>
      <c r="N53" s="37">
        <v>502</v>
      </c>
      <c r="O53" s="37">
        <v>576</v>
      </c>
      <c r="P53" s="197">
        <v>5837</v>
      </c>
      <c r="Q53" s="37">
        <v>508</v>
      </c>
      <c r="R53" s="37">
        <v>495</v>
      </c>
      <c r="S53" s="37">
        <v>565</v>
      </c>
      <c r="T53" s="37">
        <v>530</v>
      </c>
      <c r="U53" s="37">
        <v>507</v>
      </c>
      <c r="V53" s="37">
        <v>508</v>
      </c>
      <c r="W53" s="37">
        <v>510</v>
      </c>
      <c r="X53" s="37">
        <v>549</v>
      </c>
      <c r="Y53" s="37">
        <v>534</v>
      </c>
      <c r="Z53" s="37">
        <v>506</v>
      </c>
      <c r="AA53" s="37">
        <v>511</v>
      </c>
      <c r="AB53" s="37">
        <v>542</v>
      </c>
      <c r="AC53" s="214">
        <v>6265</v>
      </c>
      <c r="AD53" s="54">
        <v>532</v>
      </c>
      <c r="AE53" s="37">
        <v>430</v>
      </c>
      <c r="AF53" s="37">
        <v>583</v>
      </c>
      <c r="AG53" s="37">
        <v>471</v>
      </c>
      <c r="AH53" s="37">
        <v>581</v>
      </c>
      <c r="AI53" s="37">
        <v>563</v>
      </c>
      <c r="AJ53" s="37">
        <v>529</v>
      </c>
      <c r="AK53" s="37">
        <v>626</v>
      </c>
      <c r="AL53" s="37">
        <v>573</v>
      </c>
      <c r="AM53" s="37">
        <v>615</v>
      </c>
      <c r="AN53" s="37">
        <v>588</v>
      </c>
      <c r="AO53" s="37">
        <v>581</v>
      </c>
      <c r="AP53" s="197">
        <v>6672</v>
      </c>
      <c r="AQ53" s="37">
        <v>596</v>
      </c>
      <c r="AR53" s="37">
        <v>488</v>
      </c>
      <c r="AS53" s="37">
        <v>560</v>
      </c>
      <c r="AT53" s="37">
        <v>578</v>
      </c>
      <c r="AU53" s="37">
        <v>575</v>
      </c>
      <c r="AV53" s="37">
        <v>558</v>
      </c>
      <c r="AW53" s="37">
        <v>590</v>
      </c>
      <c r="AX53" s="37">
        <v>600</v>
      </c>
      <c r="AY53" s="37">
        <v>543</v>
      </c>
      <c r="AZ53" s="37">
        <v>623</v>
      </c>
      <c r="BA53" s="37">
        <v>566</v>
      </c>
      <c r="BB53" s="37">
        <v>586</v>
      </c>
      <c r="BC53" s="197">
        <v>6863</v>
      </c>
      <c r="BD53" s="54">
        <v>600</v>
      </c>
      <c r="BE53" s="37">
        <v>542</v>
      </c>
      <c r="BF53" s="224">
        <f t="shared" si="4"/>
        <v>962</v>
      </c>
      <c r="BG53" s="27">
        <f t="shared" si="5"/>
        <v>1084</v>
      </c>
      <c r="BH53" s="64">
        <f t="shared" si="6"/>
        <v>1142</v>
      </c>
      <c r="BI53" s="176">
        <f t="shared" si="3"/>
        <v>5.3505535055350606</v>
      </c>
      <c r="BJ53" s="113"/>
      <c r="BK53" s="113"/>
    </row>
    <row r="54" spans="1:63" ht="20.100000000000001" customHeight="1" x14ac:dyDescent="0.25">
      <c r="A54" s="269"/>
      <c r="B54" s="46"/>
      <c r="C54" s="207" t="s">
        <v>219</v>
      </c>
      <c r="D54" s="54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19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214">
        <v>0</v>
      </c>
      <c r="AD54" s="54">
        <v>0</v>
      </c>
      <c r="AE54" s="37">
        <v>0</v>
      </c>
      <c r="AF54" s="37">
        <v>0</v>
      </c>
      <c r="AG54" s="37">
        <v>0</v>
      </c>
      <c r="AH54" s="37">
        <v>0</v>
      </c>
      <c r="AI54" s="37">
        <v>0</v>
      </c>
      <c r="AJ54" s="37">
        <v>0</v>
      </c>
      <c r="AK54" s="37">
        <v>0</v>
      </c>
      <c r="AL54" s="37">
        <v>0</v>
      </c>
      <c r="AM54" s="37">
        <v>0</v>
      </c>
      <c r="AN54" s="37">
        <v>0</v>
      </c>
      <c r="AO54" s="37">
        <v>0</v>
      </c>
      <c r="AP54" s="197">
        <v>0</v>
      </c>
      <c r="AQ54" s="37">
        <v>1</v>
      </c>
      <c r="AR54" s="37">
        <v>0</v>
      </c>
      <c r="AS54" s="37">
        <v>0</v>
      </c>
      <c r="AT54" s="37">
        <v>1</v>
      </c>
      <c r="AU54" s="37">
        <v>0</v>
      </c>
      <c r="AV54" s="37">
        <v>0</v>
      </c>
      <c r="AW54" s="37">
        <v>0</v>
      </c>
      <c r="AX54" s="37">
        <v>0</v>
      </c>
      <c r="AY54" s="37">
        <v>0</v>
      </c>
      <c r="AZ54" s="37">
        <v>0</v>
      </c>
      <c r="BA54" s="37">
        <v>0</v>
      </c>
      <c r="BB54" s="37">
        <v>0</v>
      </c>
      <c r="BC54" s="197">
        <v>2</v>
      </c>
      <c r="BD54" s="54">
        <v>1</v>
      </c>
      <c r="BE54" s="37">
        <v>0</v>
      </c>
      <c r="BF54" s="224">
        <f t="shared" si="4"/>
        <v>0</v>
      </c>
      <c r="BG54" s="27">
        <f t="shared" si="5"/>
        <v>1</v>
      </c>
      <c r="BH54" s="64">
        <f t="shared" si="6"/>
        <v>1</v>
      </c>
      <c r="BI54" s="176">
        <f t="shared" si="3"/>
        <v>0</v>
      </c>
      <c r="BJ54" s="113"/>
      <c r="BK54" s="113"/>
    </row>
    <row r="55" spans="1:63" ht="20.100000000000001" customHeight="1" thickBot="1" x14ac:dyDescent="0.3">
      <c r="A55" s="269"/>
      <c r="B55" s="46"/>
      <c r="C55" s="207" t="s">
        <v>262</v>
      </c>
      <c r="D55" s="54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189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214">
        <v>0</v>
      </c>
      <c r="AD55" s="54">
        <v>0</v>
      </c>
      <c r="AE55" s="37">
        <v>0</v>
      </c>
      <c r="AF55" s="37">
        <v>0</v>
      </c>
      <c r="AG55" s="37">
        <v>0</v>
      </c>
      <c r="AH55" s="37">
        <v>0</v>
      </c>
      <c r="AI55" s="37">
        <v>0</v>
      </c>
      <c r="AJ55" s="37">
        <v>0</v>
      </c>
      <c r="AK55" s="37">
        <v>0</v>
      </c>
      <c r="AL55" s="37">
        <v>0</v>
      </c>
      <c r="AM55" s="37">
        <v>0</v>
      </c>
      <c r="AN55" s="37">
        <v>0</v>
      </c>
      <c r="AO55" s="37">
        <v>0</v>
      </c>
      <c r="AP55" s="197">
        <v>0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7">
        <v>0</v>
      </c>
      <c r="AW55" s="37">
        <v>0</v>
      </c>
      <c r="AX55" s="37">
        <v>0</v>
      </c>
      <c r="AY55" s="37">
        <v>0</v>
      </c>
      <c r="AZ55" s="37">
        <v>0</v>
      </c>
      <c r="BA55" s="37">
        <v>0</v>
      </c>
      <c r="BB55" s="37">
        <v>0</v>
      </c>
      <c r="BC55" s="197">
        <v>0</v>
      </c>
      <c r="BD55" s="54">
        <v>1</v>
      </c>
      <c r="BE55" s="37">
        <v>0</v>
      </c>
      <c r="BF55" s="224">
        <f t="shared" si="4"/>
        <v>0</v>
      </c>
      <c r="BG55" s="27">
        <f t="shared" si="5"/>
        <v>0</v>
      </c>
      <c r="BH55" s="64">
        <f t="shared" si="6"/>
        <v>1</v>
      </c>
      <c r="BI55" s="176"/>
      <c r="BJ55" s="113"/>
      <c r="BK55" s="113"/>
    </row>
    <row r="56" spans="1:63" s="342" customFormat="1" ht="20.100000000000001" customHeight="1" thickBot="1" x14ac:dyDescent="0.35">
      <c r="A56" s="269"/>
      <c r="B56" s="162" t="s">
        <v>50</v>
      </c>
      <c r="C56" s="160"/>
      <c r="D56" s="83">
        <v>1741</v>
      </c>
      <c r="E56" s="68">
        <v>1527</v>
      </c>
      <c r="F56" s="68">
        <v>1817</v>
      </c>
      <c r="G56" s="68">
        <v>1883</v>
      </c>
      <c r="H56" s="68">
        <v>1685</v>
      </c>
      <c r="I56" s="68">
        <v>1864</v>
      </c>
      <c r="J56" s="68">
        <v>2134</v>
      </c>
      <c r="K56" s="68">
        <v>2080</v>
      </c>
      <c r="L56" s="68">
        <v>2144</v>
      </c>
      <c r="M56" s="68">
        <v>2271</v>
      </c>
      <c r="N56" s="68">
        <v>2080</v>
      </c>
      <c r="O56" s="190">
        <v>2347</v>
      </c>
      <c r="P56" s="190">
        <v>23573</v>
      </c>
      <c r="Q56" s="68">
        <v>2023</v>
      </c>
      <c r="R56" s="68">
        <v>1980</v>
      </c>
      <c r="S56" s="68">
        <v>2279</v>
      </c>
      <c r="T56" s="68">
        <v>2288</v>
      </c>
      <c r="U56" s="68">
        <v>2247</v>
      </c>
      <c r="V56" s="68">
        <v>2367</v>
      </c>
      <c r="W56" s="68">
        <v>2293</v>
      </c>
      <c r="X56" s="68">
        <v>2499</v>
      </c>
      <c r="Y56" s="68">
        <v>2390</v>
      </c>
      <c r="Z56" s="68">
        <v>2277</v>
      </c>
      <c r="AA56" s="68">
        <v>2349</v>
      </c>
      <c r="AB56" s="68">
        <v>2329</v>
      </c>
      <c r="AC56" s="264">
        <v>27321</v>
      </c>
      <c r="AD56" s="83">
        <v>2174</v>
      </c>
      <c r="AE56" s="68">
        <v>1970</v>
      </c>
      <c r="AF56" s="68">
        <v>2464</v>
      </c>
      <c r="AG56" s="68">
        <v>2219</v>
      </c>
      <c r="AH56" s="68">
        <v>2601</v>
      </c>
      <c r="AI56" s="68">
        <v>2476</v>
      </c>
      <c r="AJ56" s="68">
        <v>2693</v>
      </c>
      <c r="AK56" s="68">
        <v>2465</v>
      </c>
      <c r="AL56" s="68">
        <v>2306</v>
      </c>
      <c r="AM56" s="68">
        <v>2393</v>
      </c>
      <c r="AN56" s="68">
        <v>2244</v>
      </c>
      <c r="AO56" s="68">
        <v>2269</v>
      </c>
      <c r="AP56" s="69">
        <v>28274</v>
      </c>
      <c r="AQ56" s="68">
        <v>2411</v>
      </c>
      <c r="AR56" s="68">
        <v>2016</v>
      </c>
      <c r="AS56" s="68">
        <v>2212</v>
      </c>
      <c r="AT56" s="68">
        <v>2263</v>
      </c>
      <c r="AU56" s="68">
        <v>2303</v>
      </c>
      <c r="AV56" s="68">
        <v>2177</v>
      </c>
      <c r="AW56" s="68">
        <v>2377</v>
      </c>
      <c r="AX56" s="68">
        <v>2406</v>
      </c>
      <c r="AY56" s="68">
        <v>2157</v>
      </c>
      <c r="AZ56" s="68">
        <v>2525</v>
      </c>
      <c r="BA56" s="68">
        <v>2256</v>
      </c>
      <c r="BB56" s="68">
        <v>2208</v>
      </c>
      <c r="BC56" s="69">
        <v>27311</v>
      </c>
      <c r="BD56" s="83">
        <v>2369</v>
      </c>
      <c r="BE56" s="68">
        <v>2250</v>
      </c>
      <c r="BF56" s="461">
        <f t="shared" si="4"/>
        <v>4144</v>
      </c>
      <c r="BG56" s="285">
        <f t="shared" si="5"/>
        <v>4427</v>
      </c>
      <c r="BH56" s="263">
        <f t="shared" si="6"/>
        <v>4619</v>
      </c>
      <c r="BI56" s="74">
        <f t="shared" ref="BI56:BI60" si="7">((BH56/BG56)-1)*100</f>
        <v>4.3370228145470868</v>
      </c>
      <c r="BJ56" s="113"/>
      <c r="BK56" s="113"/>
    </row>
    <row r="57" spans="1:63" ht="20.100000000000001" customHeight="1" x14ac:dyDescent="0.25">
      <c r="A57" s="269"/>
      <c r="B57" s="334"/>
      <c r="C57" s="52" t="s">
        <v>93</v>
      </c>
      <c r="D57" s="47">
        <v>14</v>
      </c>
      <c r="E57" s="22">
        <v>14</v>
      </c>
      <c r="F57" s="22">
        <v>15</v>
      </c>
      <c r="G57" s="22">
        <v>140</v>
      </c>
      <c r="H57" s="22">
        <v>19</v>
      </c>
      <c r="I57" s="22">
        <v>25</v>
      </c>
      <c r="J57" s="22">
        <v>34</v>
      </c>
      <c r="K57" s="22">
        <v>40</v>
      </c>
      <c r="L57" s="22">
        <v>36</v>
      </c>
      <c r="M57" s="22">
        <v>44</v>
      </c>
      <c r="N57" s="22">
        <v>52</v>
      </c>
      <c r="O57" s="22">
        <v>56</v>
      </c>
      <c r="P57" s="284">
        <v>489</v>
      </c>
      <c r="Q57" s="22">
        <v>54</v>
      </c>
      <c r="R57" s="22">
        <v>61</v>
      </c>
      <c r="S57" s="22">
        <v>62</v>
      </c>
      <c r="T57" s="22">
        <v>60</v>
      </c>
      <c r="U57" s="22">
        <v>68</v>
      </c>
      <c r="V57" s="22">
        <v>90</v>
      </c>
      <c r="W57" s="22">
        <v>67</v>
      </c>
      <c r="X57" s="22">
        <v>74</v>
      </c>
      <c r="Y57" s="22">
        <v>71</v>
      </c>
      <c r="Z57" s="22">
        <v>70</v>
      </c>
      <c r="AA57" s="22">
        <v>76</v>
      </c>
      <c r="AB57" s="22">
        <v>83</v>
      </c>
      <c r="AC57" s="251">
        <v>836</v>
      </c>
      <c r="AD57" s="47">
        <v>103</v>
      </c>
      <c r="AE57" s="22">
        <v>79</v>
      </c>
      <c r="AF57" s="22">
        <v>98</v>
      </c>
      <c r="AG57" s="22">
        <v>120</v>
      </c>
      <c r="AH57" s="22">
        <v>130</v>
      </c>
      <c r="AI57" s="22">
        <v>231</v>
      </c>
      <c r="AJ57" s="22">
        <v>377</v>
      </c>
      <c r="AK57" s="22">
        <v>122</v>
      </c>
      <c r="AL57" s="22">
        <v>122</v>
      </c>
      <c r="AM57" s="22">
        <v>86</v>
      </c>
      <c r="AN57" s="22">
        <v>138</v>
      </c>
      <c r="AO57" s="22">
        <v>113</v>
      </c>
      <c r="AP57" s="284">
        <v>1719</v>
      </c>
      <c r="AQ57" s="22">
        <v>138</v>
      </c>
      <c r="AR57" s="22">
        <v>102</v>
      </c>
      <c r="AS57" s="22">
        <v>103</v>
      </c>
      <c r="AT57" s="22">
        <v>106</v>
      </c>
      <c r="AU57" s="22">
        <v>132</v>
      </c>
      <c r="AV57" s="22">
        <v>116</v>
      </c>
      <c r="AW57" s="22">
        <v>124</v>
      </c>
      <c r="AX57" s="22">
        <v>126</v>
      </c>
      <c r="AY57" s="22">
        <v>122</v>
      </c>
      <c r="AZ57" s="22">
        <v>122</v>
      </c>
      <c r="BA57" s="22">
        <v>118</v>
      </c>
      <c r="BB57" s="22">
        <v>113</v>
      </c>
      <c r="BC57" s="284">
        <v>1422</v>
      </c>
      <c r="BD57" s="47">
        <v>166</v>
      </c>
      <c r="BE57" s="22">
        <v>122</v>
      </c>
      <c r="BF57" s="223">
        <f t="shared" si="4"/>
        <v>182</v>
      </c>
      <c r="BG57" s="222">
        <f t="shared" si="5"/>
        <v>240</v>
      </c>
      <c r="BH57" s="354">
        <f t="shared" si="6"/>
        <v>288</v>
      </c>
      <c r="BI57" s="175">
        <f t="shared" si="7"/>
        <v>19.999999999999996</v>
      </c>
      <c r="BJ57" s="113"/>
      <c r="BK57" s="113"/>
    </row>
    <row r="58" spans="1:63" ht="20.100000000000001" customHeight="1" x14ac:dyDescent="0.25">
      <c r="A58" s="269"/>
      <c r="B58" s="70"/>
      <c r="C58" s="71" t="s">
        <v>94</v>
      </c>
      <c r="D58" s="54">
        <v>0</v>
      </c>
      <c r="E58" s="37">
        <v>0</v>
      </c>
      <c r="F58" s="37">
        <v>0</v>
      </c>
      <c r="G58" s="37">
        <v>0</v>
      </c>
      <c r="H58" s="37">
        <v>0</v>
      </c>
      <c r="I58" s="37">
        <v>5</v>
      </c>
      <c r="J58" s="37">
        <v>10</v>
      </c>
      <c r="K58" s="37">
        <v>15</v>
      </c>
      <c r="L58" s="37">
        <v>17</v>
      </c>
      <c r="M58" s="37">
        <v>22</v>
      </c>
      <c r="N58" s="37">
        <v>19</v>
      </c>
      <c r="O58" s="37">
        <v>16</v>
      </c>
      <c r="P58" s="197">
        <v>104</v>
      </c>
      <c r="Q58" s="37">
        <v>19</v>
      </c>
      <c r="R58" s="37">
        <v>18</v>
      </c>
      <c r="S58" s="37">
        <v>7</v>
      </c>
      <c r="T58" s="37">
        <v>8</v>
      </c>
      <c r="U58" s="37">
        <v>11</v>
      </c>
      <c r="V58" s="37">
        <v>7</v>
      </c>
      <c r="W58" s="37">
        <v>2</v>
      </c>
      <c r="X58" s="37">
        <v>13</v>
      </c>
      <c r="Y58" s="37">
        <v>6</v>
      </c>
      <c r="Z58" s="37">
        <v>5</v>
      </c>
      <c r="AA58" s="37">
        <v>5</v>
      </c>
      <c r="AB58" s="37">
        <v>2</v>
      </c>
      <c r="AC58" s="214">
        <v>103</v>
      </c>
      <c r="AD58" s="54">
        <v>1</v>
      </c>
      <c r="AE58" s="37">
        <v>0</v>
      </c>
      <c r="AF58" s="37">
        <v>0</v>
      </c>
      <c r="AG58" s="37">
        <v>3</v>
      </c>
      <c r="AH58" s="37">
        <v>3</v>
      </c>
      <c r="AI58" s="37">
        <v>1</v>
      </c>
      <c r="AJ58" s="37">
        <v>1</v>
      </c>
      <c r="AK58" s="37">
        <v>5</v>
      </c>
      <c r="AL58" s="37">
        <v>4</v>
      </c>
      <c r="AM58" s="37">
        <v>4</v>
      </c>
      <c r="AN58" s="37">
        <v>1</v>
      </c>
      <c r="AO58" s="37">
        <v>1</v>
      </c>
      <c r="AP58" s="197">
        <v>24</v>
      </c>
      <c r="AQ58" s="37">
        <v>5</v>
      </c>
      <c r="AR58" s="37">
        <v>0</v>
      </c>
      <c r="AS58" s="37">
        <v>1</v>
      </c>
      <c r="AT58" s="37">
        <v>12</v>
      </c>
      <c r="AU58" s="37">
        <v>13</v>
      </c>
      <c r="AV58" s="37">
        <v>3</v>
      </c>
      <c r="AW58" s="37">
        <v>3</v>
      </c>
      <c r="AX58" s="37">
        <v>0</v>
      </c>
      <c r="AY58" s="37">
        <v>1</v>
      </c>
      <c r="AZ58" s="37">
        <v>2</v>
      </c>
      <c r="BA58" s="37">
        <v>5</v>
      </c>
      <c r="BB58" s="37">
        <v>0</v>
      </c>
      <c r="BC58" s="197">
        <v>45</v>
      </c>
      <c r="BD58" s="54">
        <v>4</v>
      </c>
      <c r="BE58" s="37">
        <v>5</v>
      </c>
      <c r="BF58" s="224">
        <f t="shared" si="4"/>
        <v>1</v>
      </c>
      <c r="BG58" s="27">
        <f t="shared" si="5"/>
        <v>5</v>
      </c>
      <c r="BH58" s="64">
        <f t="shared" si="6"/>
        <v>9</v>
      </c>
      <c r="BI58" s="176">
        <f t="shared" si="7"/>
        <v>80</v>
      </c>
      <c r="BJ58" s="113"/>
      <c r="BK58" s="113"/>
    </row>
    <row r="59" spans="1:63" ht="20.100000000000001" customHeight="1" x14ac:dyDescent="0.25">
      <c r="A59" s="269"/>
      <c r="B59" s="70"/>
      <c r="C59" s="71" t="s">
        <v>95</v>
      </c>
      <c r="D59" s="54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2</v>
      </c>
      <c r="N59" s="37">
        <v>0</v>
      </c>
      <c r="O59" s="37">
        <v>0</v>
      </c>
      <c r="P59" s="197">
        <v>2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214">
        <v>0</v>
      </c>
      <c r="AD59" s="54">
        <v>0</v>
      </c>
      <c r="AE59" s="37">
        <v>1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7">
        <v>0</v>
      </c>
      <c r="AL59" s="37">
        <v>0</v>
      </c>
      <c r="AM59" s="37">
        <v>0</v>
      </c>
      <c r="AN59" s="37">
        <v>0</v>
      </c>
      <c r="AO59" s="37">
        <v>0</v>
      </c>
      <c r="AP59" s="197">
        <v>1</v>
      </c>
      <c r="AQ59" s="37">
        <v>0</v>
      </c>
      <c r="AR59" s="37">
        <v>0</v>
      </c>
      <c r="AS59" s="37">
        <v>0</v>
      </c>
      <c r="AT59" s="37">
        <v>2</v>
      </c>
      <c r="AU59" s="37">
        <v>0</v>
      </c>
      <c r="AV59" s="37">
        <v>0</v>
      </c>
      <c r="AW59" s="37">
        <v>0</v>
      </c>
      <c r="AX59" s="37">
        <v>0</v>
      </c>
      <c r="AY59" s="37">
        <v>0</v>
      </c>
      <c r="AZ59" s="37">
        <v>0</v>
      </c>
      <c r="BA59" s="37">
        <v>0</v>
      </c>
      <c r="BB59" s="37">
        <v>0</v>
      </c>
      <c r="BC59" s="197">
        <v>2</v>
      </c>
      <c r="BD59" s="54">
        <v>0</v>
      </c>
      <c r="BE59" s="37">
        <v>0</v>
      </c>
      <c r="BF59" s="224">
        <f t="shared" si="4"/>
        <v>1</v>
      </c>
      <c r="BG59" s="27">
        <f t="shared" si="5"/>
        <v>0</v>
      </c>
      <c r="BH59" s="64">
        <f t="shared" si="6"/>
        <v>0</v>
      </c>
      <c r="BI59" s="176"/>
      <c r="BJ59" s="113"/>
      <c r="BK59" s="113"/>
    </row>
    <row r="60" spans="1:63" ht="20.100000000000001" customHeight="1" x14ac:dyDescent="0.25">
      <c r="A60" s="269"/>
      <c r="B60" s="70"/>
      <c r="C60" s="207" t="s">
        <v>142</v>
      </c>
      <c r="D60" s="54">
        <v>1</v>
      </c>
      <c r="E60" s="37">
        <v>1</v>
      </c>
      <c r="F60" s="37">
        <v>1</v>
      </c>
      <c r="G60" s="37">
        <v>1</v>
      </c>
      <c r="H60" s="37">
        <v>1</v>
      </c>
      <c r="I60" s="37">
        <v>1</v>
      </c>
      <c r="J60" s="37">
        <v>1</v>
      </c>
      <c r="K60" s="37">
        <v>1</v>
      </c>
      <c r="L60" s="37">
        <v>2</v>
      </c>
      <c r="M60" s="37">
        <v>1</v>
      </c>
      <c r="N60" s="37">
        <v>1</v>
      </c>
      <c r="O60" s="37">
        <v>1</v>
      </c>
      <c r="P60" s="197">
        <v>13</v>
      </c>
      <c r="Q60" s="37">
        <v>1</v>
      </c>
      <c r="R60" s="37">
        <v>1</v>
      </c>
      <c r="S60" s="37">
        <v>1</v>
      </c>
      <c r="T60" s="37">
        <v>1</v>
      </c>
      <c r="U60" s="37">
        <v>1</v>
      </c>
      <c r="V60" s="37">
        <v>1</v>
      </c>
      <c r="W60" s="37">
        <v>1</v>
      </c>
      <c r="X60" s="37">
        <v>1</v>
      </c>
      <c r="Y60" s="37">
        <v>2</v>
      </c>
      <c r="Z60" s="37">
        <v>1</v>
      </c>
      <c r="AA60" s="37">
        <v>1</v>
      </c>
      <c r="AB60" s="37">
        <v>1</v>
      </c>
      <c r="AC60" s="214">
        <v>13</v>
      </c>
      <c r="AD60" s="54">
        <v>1</v>
      </c>
      <c r="AE60" s="37">
        <v>1</v>
      </c>
      <c r="AF60" s="37">
        <v>1</v>
      </c>
      <c r="AG60" s="37">
        <v>1</v>
      </c>
      <c r="AH60" s="37">
        <v>2</v>
      </c>
      <c r="AI60" s="37">
        <v>3</v>
      </c>
      <c r="AJ60" s="37">
        <v>1</v>
      </c>
      <c r="AK60" s="37">
        <v>1</v>
      </c>
      <c r="AL60" s="37">
        <v>1</v>
      </c>
      <c r="AM60" s="37">
        <v>1</v>
      </c>
      <c r="AN60" s="37">
        <v>1</v>
      </c>
      <c r="AO60" s="37">
        <v>1</v>
      </c>
      <c r="AP60" s="197">
        <v>15</v>
      </c>
      <c r="AQ60" s="37">
        <v>1</v>
      </c>
      <c r="AR60" s="37">
        <v>1</v>
      </c>
      <c r="AS60" s="37">
        <v>1</v>
      </c>
      <c r="AT60" s="37">
        <v>1</v>
      </c>
      <c r="AU60" s="37">
        <v>1</v>
      </c>
      <c r="AV60" s="37">
        <v>1</v>
      </c>
      <c r="AW60" s="37">
        <v>1</v>
      </c>
      <c r="AX60" s="37">
        <v>1</v>
      </c>
      <c r="AY60" s="37">
        <v>1</v>
      </c>
      <c r="AZ60" s="37">
        <v>1</v>
      </c>
      <c r="BA60" s="37">
        <v>1</v>
      </c>
      <c r="BB60" s="37">
        <v>1</v>
      </c>
      <c r="BC60" s="197">
        <v>12</v>
      </c>
      <c r="BD60" s="54">
        <v>1</v>
      </c>
      <c r="BE60" s="37">
        <v>1</v>
      </c>
      <c r="BF60" s="224">
        <f t="shared" si="4"/>
        <v>2</v>
      </c>
      <c r="BG60" s="27">
        <f t="shared" si="5"/>
        <v>2</v>
      </c>
      <c r="BH60" s="64">
        <f t="shared" si="6"/>
        <v>2</v>
      </c>
      <c r="BI60" s="176">
        <f t="shared" si="7"/>
        <v>0</v>
      </c>
      <c r="BJ60" s="113"/>
      <c r="BK60" s="113"/>
    </row>
    <row r="61" spans="1:63" ht="20.100000000000001" customHeight="1" x14ac:dyDescent="0.25">
      <c r="A61" s="269"/>
      <c r="B61" s="70"/>
      <c r="C61" s="53" t="s">
        <v>96</v>
      </c>
      <c r="D61" s="54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19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214">
        <v>0</v>
      </c>
      <c r="AD61" s="54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7">
        <v>0</v>
      </c>
      <c r="AL61" s="37">
        <v>0</v>
      </c>
      <c r="AM61" s="37">
        <v>0</v>
      </c>
      <c r="AN61" s="37">
        <v>0</v>
      </c>
      <c r="AO61" s="37">
        <v>0</v>
      </c>
      <c r="AP61" s="197">
        <v>0</v>
      </c>
      <c r="AQ61" s="37">
        <v>0</v>
      </c>
      <c r="AR61" s="37">
        <v>0</v>
      </c>
      <c r="AS61" s="37">
        <v>0</v>
      </c>
      <c r="AT61" s="37">
        <v>0</v>
      </c>
      <c r="AU61" s="37">
        <v>0</v>
      </c>
      <c r="AV61" s="37">
        <v>0</v>
      </c>
      <c r="AW61" s="37">
        <v>0</v>
      </c>
      <c r="AX61" s="37">
        <v>0</v>
      </c>
      <c r="AY61" s="37">
        <v>0</v>
      </c>
      <c r="AZ61" s="37">
        <v>0</v>
      </c>
      <c r="BA61" s="37">
        <v>0</v>
      </c>
      <c r="BB61" s="37">
        <v>0</v>
      </c>
      <c r="BC61" s="197">
        <v>0</v>
      </c>
      <c r="BD61" s="54">
        <v>0</v>
      </c>
      <c r="BE61" s="37">
        <v>0</v>
      </c>
      <c r="BF61" s="224">
        <f t="shared" si="4"/>
        <v>0</v>
      </c>
      <c r="BG61" s="27">
        <f t="shared" si="5"/>
        <v>0</v>
      </c>
      <c r="BH61" s="64">
        <f t="shared" si="6"/>
        <v>0</v>
      </c>
      <c r="BI61" s="176"/>
      <c r="BJ61" s="113"/>
      <c r="BK61" s="113"/>
    </row>
    <row r="62" spans="1:63" ht="20.100000000000001" customHeight="1" x14ac:dyDescent="0.25">
      <c r="A62" s="269"/>
      <c r="B62" s="70"/>
      <c r="C62" s="71" t="s">
        <v>220</v>
      </c>
      <c r="D62" s="54">
        <v>101</v>
      </c>
      <c r="E62" s="37">
        <v>86</v>
      </c>
      <c r="F62" s="37">
        <v>113</v>
      </c>
      <c r="G62" s="37">
        <v>112</v>
      </c>
      <c r="H62" s="37">
        <v>88</v>
      </c>
      <c r="I62" s="37">
        <v>124</v>
      </c>
      <c r="J62" s="37">
        <v>119</v>
      </c>
      <c r="K62" s="37">
        <v>101</v>
      </c>
      <c r="L62" s="37">
        <v>113</v>
      </c>
      <c r="M62" s="37">
        <v>122</v>
      </c>
      <c r="N62" s="37">
        <v>107</v>
      </c>
      <c r="O62" s="37">
        <v>118</v>
      </c>
      <c r="P62" s="197">
        <v>1304</v>
      </c>
      <c r="Q62" s="37">
        <v>118</v>
      </c>
      <c r="R62" s="37">
        <v>71</v>
      </c>
      <c r="S62" s="37">
        <v>130</v>
      </c>
      <c r="T62" s="37">
        <v>143</v>
      </c>
      <c r="U62" s="37">
        <v>132</v>
      </c>
      <c r="V62" s="37">
        <v>133</v>
      </c>
      <c r="W62" s="37">
        <v>123</v>
      </c>
      <c r="X62" s="37">
        <v>121</v>
      </c>
      <c r="Y62" s="37">
        <v>122</v>
      </c>
      <c r="Z62" s="37">
        <v>101</v>
      </c>
      <c r="AA62" s="37">
        <v>100</v>
      </c>
      <c r="AB62" s="37">
        <v>88</v>
      </c>
      <c r="AC62" s="214">
        <v>1382</v>
      </c>
      <c r="AD62" s="54">
        <v>105</v>
      </c>
      <c r="AE62" s="37">
        <v>96</v>
      </c>
      <c r="AF62" s="37">
        <v>85</v>
      </c>
      <c r="AG62" s="37">
        <v>88</v>
      </c>
      <c r="AH62" s="37">
        <v>102</v>
      </c>
      <c r="AI62" s="37">
        <v>86</v>
      </c>
      <c r="AJ62" s="37">
        <v>97</v>
      </c>
      <c r="AK62" s="37">
        <v>72</v>
      </c>
      <c r="AL62" s="37">
        <v>77</v>
      </c>
      <c r="AM62" s="37">
        <v>86</v>
      </c>
      <c r="AN62" s="37">
        <v>72</v>
      </c>
      <c r="AO62" s="37">
        <v>97</v>
      </c>
      <c r="AP62" s="197">
        <v>1063</v>
      </c>
      <c r="AQ62" s="37">
        <v>85</v>
      </c>
      <c r="AR62" s="37">
        <v>77</v>
      </c>
      <c r="AS62" s="37">
        <v>61</v>
      </c>
      <c r="AT62" s="37">
        <v>51</v>
      </c>
      <c r="AU62" s="37">
        <v>64</v>
      </c>
      <c r="AV62" s="37">
        <v>45</v>
      </c>
      <c r="AW62" s="37">
        <v>79</v>
      </c>
      <c r="AX62" s="37">
        <v>54</v>
      </c>
      <c r="AY62" s="37">
        <v>48</v>
      </c>
      <c r="AZ62" s="37">
        <v>89</v>
      </c>
      <c r="BA62" s="37">
        <v>52</v>
      </c>
      <c r="BB62" s="37">
        <v>66</v>
      </c>
      <c r="BC62" s="197">
        <v>771</v>
      </c>
      <c r="BD62" s="54">
        <v>75</v>
      </c>
      <c r="BE62" s="37">
        <v>68</v>
      </c>
      <c r="BF62" s="224">
        <f t="shared" si="4"/>
        <v>201</v>
      </c>
      <c r="BG62" s="27">
        <f t="shared" si="5"/>
        <v>162</v>
      </c>
      <c r="BH62" s="64">
        <f t="shared" si="6"/>
        <v>143</v>
      </c>
      <c r="BI62" s="176">
        <f t="shared" ref="BI62:BI66" si="8">((BH62/BG62)-1)*100</f>
        <v>-11.728395061728392</v>
      </c>
      <c r="BJ62" s="113"/>
      <c r="BK62" s="113"/>
    </row>
    <row r="63" spans="1:63" ht="20.100000000000001" customHeight="1" x14ac:dyDescent="0.25">
      <c r="A63" s="269"/>
      <c r="B63" s="46"/>
      <c r="C63" s="53" t="s">
        <v>98</v>
      </c>
      <c r="D63" s="54">
        <v>451</v>
      </c>
      <c r="E63" s="37">
        <v>374</v>
      </c>
      <c r="F63" s="37">
        <v>417</v>
      </c>
      <c r="G63" s="37">
        <v>412</v>
      </c>
      <c r="H63" s="37">
        <v>382</v>
      </c>
      <c r="I63" s="37">
        <v>404</v>
      </c>
      <c r="J63" s="37">
        <v>498</v>
      </c>
      <c r="K63" s="37">
        <v>597</v>
      </c>
      <c r="L63" s="37">
        <v>554</v>
      </c>
      <c r="M63" s="37">
        <v>637</v>
      </c>
      <c r="N63" s="37">
        <v>581</v>
      </c>
      <c r="O63" s="37">
        <v>715</v>
      </c>
      <c r="P63" s="197">
        <v>6022</v>
      </c>
      <c r="Q63" s="37">
        <v>580</v>
      </c>
      <c r="R63" s="37">
        <v>603</v>
      </c>
      <c r="S63" s="37">
        <v>667</v>
      </c>
      <c r="T63" s="37">
        <v>739</v>
      </c>
      <c r="U63" s="37">
        <v>713</v>
      </c>
      <c r="V63" s="37">
        <v>752</v>
      </c>
      <c r="W63" s="37">
        <v>761</v>
      </c>
      <c r="X63" s="37">
        <v>809</v>
      </c>
      <c r="Y63" s="37">
        <v>759</v>
      </c>
      <c r="Z63" s="37">
        <v>711</v>
      </c>
      <c r="AA63" s="37">
        <v>775</v>
      </c>
      <c r="AB63" s="37">
        <v>730</v>
      </c>
      <c r="AC63" s="214">
        <v>8599</v>
      </c>
      <c r="AD63" s="54">
        <v>639</v>
      </c>
      <c r="AE63" s="37">
        <v>595</v>
      </c>
      <c r="AF63" s="37">
        <v>706</v>
      </c>
      <c r="AG63" s="37">
        <v>671</v>
      </c>
      <c r="AH63" s="37">
        <v>813</v>
      </c>
      <c r="AI63" s="37">
        <v>735</v>
      </c>
      <c r="AJ63" s="37">
        <v>740</v>
      </c>
      <c r="AK63" s="37">
        <v>753</v>
      </c>
      <c r="AL63" s="37">
        <v>682</v>
      </c>
      <c r="AM63" s="37">
        <v>692</v>
      </c>
      <c r="AN63" s="37">
        <v>582</v>
      </c>
      <c r="AO63" s="37">
        <v>671</v>
      </c>
      <c r="AP63" s="197">
        <v>8279</v>
      </c>
      <c r="AQ63" s="37">
        <v>646</v>
      </c>
      <c r="AR63" s="37">
        <v>586</v>
      </c>
      <c r="AS63" s="37">
        <v>597</v>
      </c>
      <c r="AT63" s="37">
        <v>599</v>
      </c>
      <c r="AU63" s="37">
        <v>620</v>
      </c>
      <c r="AV63" s="37">
        <v>615</v>
      </c>
      <c r="AW63" s="37">
        <v>640</v>
      </c>
      <c r="AX63" s="37">
        <v>651</v>
      </c>
      <c r="AY63" s="37">
        <v>596</v>
      </c>
      <c r="AZ63" s="37">
        <v>707</v>
      </c>
      <c r="BA63" s="37">
        <v>618</v>
      </c>
      <c r="BB63" s="37">
        <v>605</v>
      </c>
      <c r="BC63" s="197">
        <v>7480</v>
      </c>
      <c r="BD63" s="54">
        <v>607</v>
      </c>
      <c r="BE63" s="37">
        <v>619</v>
      </c>
      <c r="BF63" s="224">
        <f t="shared" si="4"/>
        <v>1234</v>
      </c>
      <c r="BG63" s="27">
        <f t="shared" si="5"/>
        <v>1232</v>
      </c>
      <c r="BH63" s="64">
        <f t="shared" si="6"/>
        <v>1226</v>
      </c>
      <c r="BI63" s="176">
        <f t="shared" si="8"/>
        <v>-0.48701298701299134</v>
      </c>
      <c r="BJ63" s="113"/>
      <c r="BK63" s="113"/>
    </row>
    <row r="64" spans="1:63" ht="20.100000000000001" customHeight="1" x14ac:dyDescent="0.25">
      <c r="A64" s="269"/>
      <c r="B64" s="46"/>
      <c r="C64" s="53" t="s">
        <v>221</v>
      </c>
      <c r="D64" s="54">
        <v>761</v>
      </c>
      <c r="E64" s="37">
        <v>681</v>
      </c>
      <c r="F64" s="37">
        <v>843</v>
      </c>
      <c r="G64" s="37">
        <v>830</v>
      </c>
      <c r="H64" s="37">
        <v>807</v>
      </c>
      <c r="I64" s="37">
        <v>808</v>
      </c>
      <c r="J64" s="37">
        <v>887</v>
      </c>
      <c r="K64" s="37">
        <v>781</v>
      </c>
      <c r="L64" s="37">
        <v>868</v>
      </c>
      <c r="M64" s="37">
        <v>873</v>
      </c>
      <c r="N64" s="37">
        <v>801</v>
      </c>
      <c r="O64" s="37">
        <v>879</v>
      </c>
      <c r="P64" s="197">
        <v>9819</v>
      </c>
      <c r="Q64" s="37">
        <v>755</v>
      </c>
      <c r="R64" s="37">
        <v>744</v>
      </c>
      <c r="S64" s="37">
        <v>867</v>
      </c>
      <c r="T64" s="37">
        <v>834</v>
      </c>
      <c r="U64" s="37">
        <v>817</v>
      </c>
      <c r="V64" s="37">
        <v>874</v>
      </c>
      <c r="W64" s="37">
        <v>843</v>
      </c>
      <c r="X64" s="37">
        <v>928</v>
      </c>
      <c r="Y64" s="37">
        <v>909</v>
      </c>
      <c r="Z64" s="37">
        <v>885</v>
      </c>
      <c r="AA64" s="37">
        <v>885</v>
      </c>
      <c r="AB64" s="37">
        <v>899</v>
      </c>
      <c r="AC64" s="214">
        <v>10240</v>
      </c>
      <c r="AD64" s="54">
        <v>833</v>
      </c>
      <c r="AE64" s="37">
        <v>762</v>
      </c>
      <c r="AF64" s="37">
        <v>994</v>
      </c>
      <c r="AG64" s="37">
        <v>854</v>
      </c>
      <c r="AH64" s="37">
        <v>989</v>
      </c>
      <c r="AI64" s="37">
        <v>891</v>
      </c>
      <c r="AJ64" s="37">
        <v>967</v>
      </c>
      <c r="AK64" s="37">
        <v>953</v>
      </c>
      <c r="AL64" s="37">
        <v>891</v>
      </c>
      <c r="AM64" s="37">
        <v>934</v>
      </c>
      <c r="AN64" s="37">
        <v>894</v>
      </c>
      <c r="AO64" s="37">
        <v>855</v>
      </c>
      <c r="AP64" s="197">
        <v>10817</v>
      </c>
      <c r="AQ64" s="37">
        <v>941</v>
      </c>
      <c r="AR64" s="37">
        <v>766</v>
      </c>
      <c r="AS64" s="37">
        <v>900</v>
      </c>
      <c r="AT64" s="37">
        <v>909</v>
      </c>
      <c r="AU64" s="37">
        <v>906</v>
      </c>
      <c r="AV64" s="37">
        <v>856</v>
      </c>
      <c r="AW64" s="37">
        <v>949</v>
      </c>
      <c r="AX64" s="37">
        <v>967</v>
      </c>
      <c r="AY64" s="37">
        <v>861</v>
      </c>
      <c r="AZ64" s="37">
        <v>997</v>
      </c>
      <c r="BA64" s="37">
        <v>901</v>
      </c>
      <c r="BB64" s="37">
        <v>876</v>
      </c>
      <c r="BC64" s="197">
        <v>10829</v>
      </c>
      <c r="BD64" s="54">
        <v>938</v>
      </c>
      <c r="BE64" s="37">
        <v>889</v>
      </c>
      <c r="BF64" s="224">
        <f t="shared" si="4"/>
        <v>1595</v>
      </c>
      <c r="BG64" s="27">
        <f t="shared" si="5"/>
        <v>1707</v>
      </c>
      <c r="BH64" s="64">
        <f t="shared" si="6"/>
        <v>1827</v>
      </c>
      <c r="BI64" s="176">
        <f t="shared" si="8"/>
        <v>7.0298769771528935</v>
      </c>
      <c r="BJ64" s="113"/>
      <c r="BK64" s="113"/>
    </row>
    <row r="65" spans="1:63" ht="20.100000000000001" customHeight="1" x14ac:dyDescent="0.25">
      <c r="A65" s="269"/>
      <c r="B65" s="46"/>
      <c r="C65" s="207" t="s">
        <v>264</v>
      </c>
      <c r="D65" s="54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19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214">
        <v>0</v>
      </c>
      <c r="AD65" s="54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7">
        <v>0</v>
      </c>
      <c r="AL65" s="37">
        <v>0</v>
      </c>
      <c r="AM65" s="37">
        <v>0</v>
      </c>
      <c r="AN65" s="37">
        <v>0</v>
      </c>
      <c r="AO65" s="37">
        <v>0</v>
      </c>
      <c r="AP65" s="19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197">
        <v>0</v>
      </c>
      <c r="BD65" s="54">
        <v>2</v>
      </c>
      <c r="BE65" s="37">
        <v>6</v>
      </c>
      <c r="BF65" s="224">
        <f t="shared" si="4"/>
        <v>0</v>
      </c>
      <c r="BG65" s="27">
        <f t="shared" si="5"/>
        <v>0</v>
      </c>
      <c r="BH65" s="64">
        <f t="shared" si="6"/>
        <v>8</v>
      </c>
      <c r="BI65" s="176"/>
      <c r="BJ65" s="113"/>
      <c r="BK65" s="113"/>
    </row>
    <row r="66" spans="1:63" ht="20.100000000000001" customHeight="1" x14ac:dyDescent="0.25">
      <c r="A66" s="269"/>
      <c r="B66" s="46"/>
      <c r="C66" s="207" t="s">
        <v>143</v>
      </c>
      <c r="D66" s="54">
        <v>413</v>
      </c>
      <c r="E66" s="37">
        <v>371</v>
      </c>
      <c r="F66" s="37">
        <v>428</v>
      </c>
      <c r="G66" s="37">
        <v>388</v>
      </c>
      <c r="H66" s="37">
        <v>388</v>
      </c>
      <c r="I66" s="37">
        <v>497</v>
      </c>
      <c r="J66" s="37">
        <v>585</v>
      </c>
      <c r="K66" s="37">
        <v>545</v>
      </c>
      <c r="L66" s="37">
        <v>554</v>
      </c>
      <c r="M66" s="37">
        <v>570</v>
      </c>
      <c r="N66" s="37">
        <v>519</v>
      </c>
      <c r="O66" s="37">
        <v>562</v>
      </c>
      <c r="P66" s="197">
        <v>5820</v>
      </c>
      <c r="Q66" s="37">
        <v>496</v>
      </c>
      <c r="R66" s="37">
        <v>482</v>
      </c>
      <c r="S66" s="37">
        <v>545</v>
      </c>
      <c r="T66" s="37">
        <v>503</v>
      </c>
      <c r="U66" s="37">
        <v>505</v>
      </c>
      <c r="V66" s="37">
        <v>510</v>
      </c>
      <c r="W66" s="37">
        <v>496</v>
      </c>
      <c r="X66" s="37">
        <v>553</v>
      </c>
      <c r="Y66" s="37">
        <v>521</v>
      </c>
      <c r="Z66" s="37">
        <v>504</v>
      </c>
      <c r="AA66" s="37">
        <v>507</v>
      </c>
      <c r="AB66" s="37">
        <v>526</v>
      </c>
      <c r="AC66" s="214">
        <v>6148</v>
      </c>
      <c r="AD66" s="54">
        <v>492</v>
      </c>
      <c r="AE66" s="37">
        <v>436</v>
      </c>
      <c r="AF66" s="37">
        <v>580</v>
      </c>
      <c r="AG66" s="37">
        <v>482</v>
      </c>
      <c r="AH66" s="37">
        <v>562</v>
      </c>
      <c r="AI66" s="37">
        <v>529</v>
      </c>
      <c r="AJ66" s="37">
        <v>510</v>
      </c>
      <c r="AK66" s="37">
        <v>559</v>
      </c>
      <c r="AL66" s="37">
        <v>529</v>
      </c>
      <c r="AM66" s="37">
        <v>590</v>
      </c>
      <c r="AN66" s="37">
        <v>556</v>
      </c>
      <c r="AO66" s="37">
        <v>531</v>
      </c>
      <c r="AP66" s="197">
        <v>6356</v>
      </c>
      <c r="AQ66" s="37">
        <v>595</v>
      </c>
      <c r="AR66" s="37">
        <v>484</v>
      </c>
      <c r="AS66" s="37">
        <v>549</v>
      </c>
      <c r="AT66" s="37">
        <v>583</v>
      </c>
      <c r="AU66" s="37">
        <v>567</v>
      </c>
      <c r="AV66" s="37">
        <v>541</v>
      </c>
      <c r="AW66" s="37">
        <v>581</v>
      </c>
      <c r="AX66" s="37">
        <v>607</v>
      </c>
      <c r="AY66" s="37">
        <v>528</v>
      </c>
      <c r="AZ66" s="37">
        <v>607</v>
      </c>
      <c r="BA66" s="37">
        <v>561</v>
      </c>
      <c r="BB66" s="37">
        <v>547</v>
      </c>
      <c r="BC66" s="197">
        <v>6750</v>
      </c>
      <c r="BD66" s="54">
        <v>576</v>
      </c>
      <c r="BE66" s="37">
        <v>540</v>
      </c>
      <c r="BF66" s="224">
        <f t="shared" si="4"/>
        <v>928</v>
      </c>
      <c r="BG66" s="27">
        <f t="shared" si="5"/>
        <v>1079</v>
      </c>
      <c r="BH66" s="64">
        <f t="shared" si="6"/>
        <v>1116</v>
      </c>
      <c r="BI66" s="176">
        <f t="shared" si="8"/>
        <v>3.4291010194624549</v>
      </c>
      <c r="BJ66" s="113"/>
      <c r="BK66" s="113"/>
    </row>
    <row r="67" spans="1:63" ht="20.100000000000001" customHeight="1" thickBot="1" x14ac:dyDescent="0.3">
      <c r="A67" s="269"/>
      <c r="B67" s="335"/>
      <c r="C67" s="454" t="s">
        <v>262</v>
      </c>
      <c r="D67" s="120">
        <v>0</v>
      </c>
      <c r="E67" s="121">
        <v>0</v>
      </c>
      <c r="F67" s="121">
        <v>0</v>
      </c>
      <c r="G67" s="121">
        <v>0</v>
      </c>
      <c r="H67" s="121">
        <v>0</v>
      </c>
      <c r="I67" s="121">
        <v>0</v>
      </c>
      <c r="J67" s="121">
        <v>0</v>
      </c>
      <c r="K67" s="121">
        <v>0</v>
      </c>
      <c r="L67" s="121">
        <v>0</v>
      </c>
      <c r="M67" s="121">
        <v>0</v>
      </c>
      <c r="N67" s="121">
        <v>0</v>
      </c>
      <c r="O67" s="122">
        <v>0</v>
      </c>
      <c r="P67" s="121">
        <v>0</v>
      </c>
      <c r="Q67" s="120">
        <v>0</v>
      </c>
      <c r="R67" s="121">
        <v>0</v>
      </c>
      <c r="S67" s="121">
        <v>0</v>
      </c>
      <c r="T67" s="121">
        <v>0</v>
      </c>
      <c r="U67" s="121">
        <v>0</v>
      </c>
      <c r="V67" s="121">
        <v>0</v>
      </c>
      <c r="W67" s="121">
        <v>0</v>
      </c>
      <c r="X67" s="121">
        <v>0</v>
      </c>
      <c r="Y67" s="121">
        <v>0</v>
      </c>
      <c r="Z67" s="121">
        <v>0</v>
      </c>
      <c r="AA67" s="121">
        <v>0</v>
      </c>
      <c r="AB67" s="122">
        <v>0</v>
      </c>
      <c r="AC67" s="229">
        <v>0</v>
      </c>
      <c r="AD67" s="120">
        <v>0</v>
      </c>
      <c r="AE67" s="121">
        <v>0</v>
      </c>
      <c r="AF67" s="121">
        <v>0</v>
      </c>
      <c r="AG67" s="121">
        <v>0</v>
      </c>
      <c r="AH67" s="121">
        <v>0</v>
      </c>
      <c r="AI67" s="121">
        <v>0</v>
      </c>
      <c r="AJ67" s="121">
        <v>0</v>
      </c>
      <c r="AK67" s="121">
        <v>0</v>
      </c>
      <c r="AL67" s="121">
        <v>0</v>
      </c>
      <c r="AM67" s="121">
        <v>0</v>
      </c>
      <c r="AN67" s="121">
        <v>0</v>
      </c>
      <c r="AO67" s="122">
        <v>0</v>
      </c>
      <c r="AP67" s="121">
        <v>0</v>
      </c>
      <c r="AQ67" s="120">
        <v>0</v>
      </c>
      <c r="AR67" s="121">
        <v>0</v>
      </c>
      <c r="AS67" s="121">
        <v>0</v>
      </c>
      <c r="AT67" s="121">
        <v>0</v>
      </c>
      <c r="AU67" s="121">
        <v>0</v>
      </c>
      <c r="AV67" s="121">
        <v>0</v>
      </c>
      <c r="AW67" s="121">
        <v>0</v>
      </c>
      <c r="AX67" s="121">
        <v>0</v>
      </c>
      <c r="AY67" s="121">
        <v>0</v>
      </c>
      <c r="AZ67" s="121">
        <v>0</v>
      </c>
      <c r="BA67" s="121">
        <v>0</v>
      </c>
      <c r="BB67" s="122">
        <v>0</v>
      </c>
      <c r="BC67" s="121">
        <v>0</v>
      </c>
      <c r="BD67" s="120">
        <v>0</v>
      </c>
      <c r="BE67" s="121">
        <v>0</v>
      </c>
      <c r="BF67" s="352">
        <f t="shared" si="4"/>
        <v>0</v>
      </c>
      <c r="BG67" s="229">
        <f t="shared" si="5"/>
        <v>0</v>
      </c>
      <c r="BH67" s="229">
        <f t="shared" si="6"/>
        <v>0</v>
      </c>
      <c r="BI67" s="177"/>
      <c r="BJ67" s="113"/>
      <c r="BK67" s="113"/>
    </row>
    <row r="68" spans="1:63" ht="20.100000000000001" customHeight="1" x14ac:dyDescent="0.25">
      <c r="A68" s="269"/>
      <c r="B68" s="438" t="s">
        <v>239</v>
      </c>
      <c r="C68" s="326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60"/>
      <c r="BG68" s="225"/>
      <c r="BH68" s="225"/>
      <c r="BI68" s="112"/>
      <c r="BJ68" s="113"/>
      <c r="BK68" s="113"/>
    </row>
    <row r="69" spans="1:63" ht="20.100000000000001" customHeight="1" x14ac:dyDescent="0.25">
      <c r="A69" s="269"/>
      <c r="B69" s="502" t="s">
        <v>145</v>
      </c>
      <c r="C69" s="502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60"/>
      <c r="BG69" s="225"/>
      <c r="BH69" s="225"/>
      <c r="BI69" s="112"/>
      <c r="BJ69" s="113"/>
      <c r="BK69" s="113"/>
    </row>
    <row r="70" spans="1:63" ht="20.100000000000001" customHeight="1" thickBot="1" x14ac:dyDescent="0.3">
      <c r="A70" s="269"/>
      <c r="B70" s="140" t="s">
        <v>151</v>
      </c>
      <c r="C70" s="140"/>
      <c r="D70" s="58"/>
      <c r="E70" s="169"/>
      <c r="F70" s="58"/>
      <c r="G70" s="58"/>
      <c r="H70" s="58"/>
      <c r="I70" s="58"/>
      <c r="J70" s="58"/>
      <c r="K70" s="58"/>
      <c r="L70" s="58"/>
      <c r="M70" s="58"/>
      <c r="N70" s="169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36"/>
      <c r="BG70" s="225"/>
      <c r="BH70" s="239"/>
      <c r="BI70" s="36"/>
      <c r="BJ70" s="113"/>
      <c r="BK70" s="113"/>
    </row>
    <row r="71" spans="1:63" ht="20.100000000000001" customHeight="1" thickBot="1" x14ac:dyDescent="0.35">
      <c r="A71" s="269"/>
      <c r="B71" s="149"/>
      <c r="C71" s="144" t="s">
        <v>268</v>
      </c>
      <c r="D71" s="145">
        <v>11170.279958187999</v>
      </c>
      <c r="E71" s="146">
        <v>10221.0603266866</v>
      </c>
      <c r="F71" s="146">
        <v>11374.769059807</v>
      </c>
      <c r="G71" s="146">
        <v>11617.0440558264</v>
      </c>
      <c r="H71" s="146">
        <v>11398.696467574002</v>
      </c>
      <c r="I71" s="146">
        <v>12664.330652037001</v>
      </c>
      <c r="J71" s="146">
        <v>12985.378455226599</v>
      </c>
      <c r="K71" s="146">
        <v>11335.435346825401</v>
      </c>
      <c r="L71" s="146">
        <v>12901.3503360792</v>
      </c>
      <c r="M71" s="146">
        <v>14645.3855617382</v>
      </c>
      <c r="N71" s="146">
        <v>13282.459124585002</v>
      </c>
      <c r="O71" s="146">
        <v>17535.248897725</v>
      </c>
      <c r="P71" s="196">
        <v>151131.43824229841</v>
      </c>
      <c r="Q71" s="146">
        <v>12490.969616561599</v>
      </c>
      <c r="R71" s="146">
        <v>11965.586594665599</v>
      </c>
      <c r="S71" s="146">
        <v>14567.517097040802</v>
      </c>
      <c r="T71" s="146">
        <v>14383.751715024602</v>
      </c>
      <c r="U71" s="146">
        <v>14347.5849145544</v>
      </c>
      <c r="V71" s="146">
        <v>15067.8999328832</v>
      </c>
      <c r="W71" s="146">
        <v>13088.7078636036</v>
      </c>
      <c r="X71" s="146">
        <v>14142.541514921399</v>
      </c>
      <c r="Y71" s="146">
        <v>14805.832660040598</v>
      </c>
      <c r="Z71" s="146">
        <v>14118.707724653199</v>
      </c>
      <c r="AA71" s="146">
        <v>15051.354516584401</v>
      </c>
      <c r="AB71" s="146">
        <v>18614.103737994199</v>
      </c>
      <c r="AC71" s="196">
        <v>172644.5578885276</v>
      </c>
      <c r="AD71" s="146">
        <v>13138.779274355798</v>
      </c>
      <c r="AE71" s="146">
        <v>11640.652396661801</v>
      </c>
      <c r="AF71" s="146">
        <v>15199.281615996602</v>
      </c>
      <c r="AG71" s="146">
        <v>14732.999838174197</v>
      </c>
      <c r="AH71" s="146">
        <v>15374.4526030534</v>
      </c>
      <c r="AI71" s="146">
        <v>14765.01513931</v>
      </c>
      <c r="AJ71" s="146">
        <v>15120.2989388402</v>
      </c>
      <c r="AK71" s="146">
        <v>15426.070153547</v>
      </c>
      <c r="AL71" s="146">
        <v>15861.123791912803</v>
      </c>
      <c r="AM71" s="146">
        <v>16691.491283183601</v>
      </c>
      <c r="AN71" s="146">
        <v>16532.455021797403</v>
      </c>
      <c r="AO71" s="146">
        <v>19210.812822511398</v>
      </c>
      <c r="AP71" s="196">
        <v>183693.43287934415</v>
      </c>
      <c r="AQ71" s="146">
        <v>16287.519589367199</v>
      </c>
      <c r="AR71" s="146">
        <v>13421.042122104001</v>
      </c>
      <c r="AS71" s="146">
        <v>16525.049335904201</v>
      </c>
      <c r="AT71" s="146">
        <v>18022.925989184998</v>
      </c>
      <c r="AU71" s="146">
        <v>17903.591086430402</v>
      </c>
      <c r="AV71" s="146">
        <v>17900.062445646003</v>
      </c>
      <c r="AW71" s="146">
        <v>18622.611112089602</v>
      </c>
      <c r="AX71" s="146">
        <v>18406.618833367</v>
      </c>
      <c r="AY71" s="146">
        <v>17236.057224117601</v>
      </c>
      <c r="AZ71" s="146">
        <v>20569.6143641528</v>
      </c>
      <c r="BA71" s="146">
        <v>20574.7371166468</v>
      </c>
      <c r="BB71" s="146">
        <v>23009.561725592004</v>
      </c>
      <c r="BC71" s="196">
        <v>218479.39094460261</v>
      </c>
      <c r="BD71" s="145">
        <v>21578.364226895799</v>
      </c>
      <c r="BE71" s="146">
        <v>18471.045501589801</v>
      </c>
      <c r="BF71" s="145">
        <f>SUM($AD71:$AE71)</f>
        <v>24779.431671017599</v>
      </c>
      <c r="BG71" s="184">
        <f>SUM($AQ71:$AR71)</f>
        <v>29708.5617114712</v>
      </c>
      <c r="BH71" s="185">
        <f>SUM($BD71:$BE71)</f>
        <v>40049.409728485596</v>
      </c>
      <c r="BI71" s="275">
        <f t="shared" ref="BI71:BI94" si="9">((BH71/BG71)-1)*100</f>
        <v>34.807635985358189</v>
      </c>
      <c r="BJ71" s="113"/>
      <c r="BK71" s="113"/>
    </row>
    <row r="72" spans="1:63" ht="20.100000000000001" customHeight="1" x14ac:dyDescent="0.2">
      <c r="A72" s="269"/>
      <c r="B72" s="18" t="s">
        <v>152</v>
      </c>
      <c r="C72" s="19"/>
      <c r="D72" s="135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327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327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327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327"/>
      <c r="BD72" s="135"/>
      <c r="BE72" s="136"/>
      <c r="BF72" s="135"/>
      <c r="BG72" s="222"/>
      <c r="BH72" s="354"/>
      <c r="BI72" s="327"/>
      <c r="BJ72" s="113"/>
      <c r="BK72" s="113"/>
    </row>
    <row r="73" spans="1:63" ht="20.100000000000001" customHeight="1" x14ac:dyDescent="0.25">
      <c r="A73" s="269"/>
      <c r="B73" s="497" t="s">
        <v>39</v>
      </c>
      <c r="C73" s="496"/>
      <c r="D73" s="54">
        <v>9676.1721070499989</v>
      </c>
      <c r="E73" s="37">
        <v>8825.0421714500008</v>
      </c>
      <c r="F73" s="37">
        <v>9804.1320560599997</v>
      </c>
      <c r="G73" s="37">
        <v>9654.2468529199996</v>
      </c>
      <c r="H73" s="37">
        <v>9725.3174534000009</v>
      </c>
      <c r="I73" s="37">
        <v>11018.002514310001</v>
      </c>
      <c r="J73" s="37">
        <v>11605.665878579999</v>
      </c>
      <c r="K73" s="37">
        <v>9964.4861006400006</v>
      </c>
      <c r="L73" s="37">
        <v>11701.639800520001</v>
      </c>
      <c r="M73" s="37">
        <v>12741.28293297</v>
      </c>
      <c r="N73" s="37">
        <v>11804.746632630002</v>
      </c>
      <c r="O73" s="37">
        <v>14514.53998465</v>
      </c>
      <c r="P73" s="197">
        <v>131035.27448518001</v>
      </c>
      <c r="Q73" s="37">
        <v>10942.671450889999</v>
      </c>
      <c r="R73" s="37">
        <v>10470.219709479999</v>
      </c>
      <c r="S73" s="37">
        <v>12327.573835860001</v>
      </c>
      <c r="T73" s="37">
        <v>11856.839480690001</v>
      </c>
      <c r="U73" s="37">
        <v>12150.848840229999</v>
      </c>
      <c r="V73" s="37">
        <v>13044.69683273</v>
      </c>
      <c r="W73" s="37">
        <v>11578.83182254</v>
      </c>
      <c r="X73" s="37">
        <v>12412.293422549999</v>
      </c>
      <c r="Y73" s="37">
        <v>13190.368967359998</v>
      </c>
      <c r="Z73" s="37">
        <v>12583.321951349999</v>
      </c>
      <c r="AA73" s="37">
        <v>13344.40406089</v>
      </c>
      <c r="AB73" s="37">
        <v>16795.14888972</v>
      </c>
      <c r="AC73" s="197">
        <v>150697.21926429</v>
      </c>
      <c r="AD73" s="37">
        <v>11786.130061619999</v>
      </c>
      <c r="AE73" s="37">
        <v>10279.919441560001</v>
      </c>
      <c r="AF73" s="37">
        <v>13514.928430630001</v>
      </c>
      <c r="AG73" s="37">
        <v>13259.905445259998</v>
      </c>
      <c r="AH73" s="37">
        <v>13606.91262664</v>
      </c>
      <c r="AI73" s="37">
        <v>13030.15422509</v>
      </c>
      <c r="AJ73" s="37">
        <v>13708.199381169999</v>
      </c>
      <c r="AK73" s="37">
        <v>13883.296960600001</v>
      </c>
      <c r="AL73" s="37">
        <v>14076.879833560002</v>
      </c>
      <c r="AM73" s="37">
        <v>15188.556852110001</v>
      </c>
      <c r="AN73" s="37">
        <v>14821.079858900002</v>
      </c>
      <c r="AO73" s="37">
        <v>17440.357162249999</v>
      </c>
      <c r="AP73" s="197">
        <v>164596.32027938997</v>
      </c>
      <c r="AQ73" s="37">
        <v>14762.595303029999</v>
      </c>
      <c r="AR73" s="37">
        <v>12305.341213600001</v>
      </c>
      <c r="AS73" s="37">
        <v>15296.218945840001</v>
      </c>
      <c r="AT73" s="37">
        <v>16570.539855769999</v>
      </c>
      <c r="AU73" s="37">
        <v>16085.696961060001</v>
      </c>
      <c r="AV73" s="37">
        <v>16435.491653290002</v>
      </c>
      <c r="AW73" s="37">
        <v>17262.043399090002</v>
      </c>
      <c r="AX73" s="37">
        <v>16914.52058733</v>
      </c>
      <c r="AY73" s="37">
        <v>15858.673755700001</v>
      </c>
      <c r="AZ73" s="37">
        <v>19089.78796505</v>
      </c>
      <c r="BA73" s="37">
        <v>19147.415631880001</v>
      </c>
      <c r="BB73" s="37">
        <v>21610.338369880003</v>
      </c>
      <c r="BC73" s="197">
        <v>201338.66364152002</v>
      </c>
      <c r="BD73" s="54">
        <v>20243.224344439997</v>
      </c>
      <c r="BE73" s="37">
        <v>17106.135175629999</v>
      </c>
      <c r="BF73" s="54">
        <f>SUM($AD73:$AE73)</f>
        <v>22066.049503180002</v>
      </c>
      <c r="BG73" s="27">
        <f>SUM($AQ73:$AR73)</f>
        <v>27067.936516629998</v>
      </c>
      <c r="BH73" s="64">
        <f>SUM($BD73:$BE73)</f>
        <v>37349.359520069993</v>
      </c>
      <c r="BI73" s="171">
        <f t="shared" si="9"/>
        <v>37.983770935487811</v>
      </c>
      <c r="BJ73" s="113"/>
      <c r="BK73" s="113"/>
    </row>
    <row r="74" spans="1:63" ht="20.100000000000001" customHeight="1" x14ac:dyDescent="0.2">
      <c r="A74" s="269"/>
      <c r="B74" s="25" t="s">
        <v>153</v>
      </c>
      <c r="C74" s="30"/>
      <c r="D74" s="295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92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92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92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92"/>
      <c r="BD74" s="295"/>
      <c r="BE74" s="201"/>
      <c r="BF74" s="357"/>
      <c r="BG74" s="27"/>
      <c r="BH74" s="64"/>
      <c r="BI74" s="172"/>
      <c r="BJ74" s="113"/>
      <c r="BK74" s="113"/>
    </row>
    <row r="75" spans="1:63" ht="20.100000000000001" customHeight="1" thickBot="1" x14ac:dyDescent="0.3">
      <c r="A75" s="269"/>
      <c r="B75" s="497" t="s">
        <v>39</v>
      </c>
      <c r="C75" s="496"/>
      <c r="D75" s="298">
        <v>1494.1078511380001</v>
      </c>
      <c r="E75" s="204">
        <v>1396.0181552366</v>
      </c>
      <c r="F75" s="204">
        <v>1570.6370037470001</v>
      </c>
      <c r="G75" s="204">
        <v>1962.7972029064001</v>
      </c>
      <c r="H75" s="204">
        <v>1673.3790141740001</v>
      </c>
      <c r="I75" s="204">
        <v>1646.328137727</v>
      </c>
      <c r="J75" s="204">
        <v>1379.7125766466002</v>
      </c>
      <c r="K75" s="204">
        <v>1370.9492461853999</v>
      </c>
      <c r="L75" s="204">
        <v>1199.7105355592</v>
      </c>
      <c r="M75" s="204">
        <v>1904.1026287682002</v>
      </c>
      <c r="N75" s="204">
        <v>1477.7124919550001</v>
      </c>
      <c r="O75" s="204">
        <v>3020.7089130750001</v>
      </c>
      <c r="P75" s="197">
        <v>20096.1637571184</v>
      </c>
      <c r="Q75" s="204">
        <v>1548.2981656716001</v>
      </c>
      <c r="R75" s="204">
        <v>1495.3668851856003</v>
      </c>
      <c r="S75" s="204">
        <v>2239.9432611808002</v>
      </c>
      <c r="T75" s="204">
        <v>2526.9122343346003</v>
      </c>
      <c r="U75" s="204">
        <v>2196.7360743244003</v>
      </c>
      <c r="V75" s="204">
        <v>2023.2031001532</v>
      </c>
      <c r="W75" s="204">
        <v>1509.8760410636</v>
      </c>
      <c r="X75" s="204">
        <v>1730.2480923714002</v>
      </c>
      <c r="Y75" s="204">
        <v>1615.4636926805999</v>
      </c>
      <c r="Z75" s="204">
        <v>1535.3857733032</v>
      </c>
      <c r="AA75" s="204">
        <v>1706.9504556944003</v>
      </c>
      <c r="AB75" s="204">
        <v>1818.9548482742</v>
      </c>
      <c r="AC75" s="306">
        <v>21947.338624237604</v>
      </c>
      <c r="AD75" s="204">
        <v>1352.6492127358001</v>
      </c>
      <c r="AE75" s="204">
        <v>1360.7329551017999</v>
      </c>
      <c r="AF75" s="204">
        <v>1684.3531853666</v>
      </c>
      <c r="AG75" s="204">
        <v>1473.0943929142002</v>
      </c>
      <c r="AH75" s="204">
        <v>1767.5399764133999</v>
      </c>
      <c r="AI75" s="204">
        <v>1734.86091422</v>
      </c>
      <c r="AJ75" s="204">
        <v>1412.0995576702001</v>
      </c>
      <c r="AK75" s="204">
        <v>1542.7731929469999</v>
      </c>
      <c r="AL75" s="204">
        <v>1784.2439583528003</v>
      </c>
      <c r="AM75" s="204">
        <v>1502.9344310736001</v>
      </c>
      <c r="AN75" s="204">
        <v>1711.3751628974003</v>
      </c>
      <c r="AO75" s="204">
        <v>1770.4556602614</v>
      </c>
      <c r="AP75" s="306">
        <v>19097.112599954198</v>
      </c>
      <c r="AQ75" s="204">
        <v>1524.9242863371999</v>
      </c>
      <c r="AR75" s="204">
        <v>1115.7009085040002</v>
      </c>
      <c r="AS75" s="204">
        <v>1228.8303900642002</v>
      </c>
      <c r="AT75" s="204">
        <v>1452.3861334150001</v>
      </c>
      <c r="AU75" s="204">
        <v>1817.8941253704002</v>
      </c>
      <c r="AV75" s="204">
        <v>1464.5707923560001</v>
      </c>
      <c r="AW75" s="204">
        <v>1360.5677129996002</v>
      </c>
      <c r="AX75" s="204">
        <v>1492.0982460370001</v>
      </c>
      <c r="AY75" s="204">
        <v>1377.3834684176002</v>
      </c>
      <c r="AZ75" s="204">
        <v>1479.8263991028</v>
      </c>
      <c r="BA75" s="204">
        <v>1427.3214847668</v>
      </c>
      <c r="BB75" s="204">
        <v>1399.2233557120001</v>
      </c>
      <c r="BC75" s="306">
        <v>17140.7273030826</v>
      </c>
      <c r="BD75" s="298">
        <v>1335.1398824558</v>
      </c>
      <c r="BE75" s="204">
        <v>1364.9103259598</v>
      </c>
      <c r="BF75" s="54">
        <f>SUM($AD75:$AE75)</f>
        <v>2713.3821678375998</v>
      </c>
      <c r="BG75" s="27">
        <f>SUM($AQ75:$AR75)</f>
        <v>2640.6251948412</v>
      </c>
      <c r="BH75" s="64">
        <f>SUM($BD75:$BE75)</f>
        <v>2700.0502084156001</v>
      </c>
      <c r="BI75" s="171">
        <f t="shared" si="9"/>
        <v>2.250414549194435</v>
      </c>
      <c r="BJ75" s="113"/>
      <c r="BK75" s="113"/>
    </row>
    <row r="76" spans="1:63" ht="20.100000000000001" customHeight="1" thickBot="1" x14ac:dyDescent="0.35">
      <c r="A76" s="269"/>
      <c r="B76" s="149"/>
      <c r="C76" s="144" t="s">
        <v>157</v>
      </c>
      <c r="D76" s="145">
        <v>5886.2902479425993</v>
      </c>
      <c r="E76" s="146">
        <v>5122.8544640001946</v>
      </c>
      <c r="F76" s="146">
        <v>5367.119563631607</v>
      </c>
      <c r="G76" s="146">
        <v>5710.4367442568009</v>
      </c>
      <c r="H76" s="146">
        <v>5403.6072851418085</v>
      </c>
      <c r="I76" s="146">
        <v>6917.4331595643816</v>
      </c>
      <c r="J76" s="146">
        <v>6759.8114339882031</v>
      </c>
      <c r="K76" s="146">
        <v>6220.4835068111988</v>
      </c>
      <c r="L76" s="146">
        <v>6261.8624814928189</v>
      </c>
      <c r="M76" s="146">
        <v>6874.8372488524265</v>
      </c>
      <c r="N76" s="146">
        <v>5967.5397932998003</v>
      </c>
      <c r="O76" s="146">
        <v>8235.3935959640112</v>
      </c>
      <c r="P76" s="196">
        <v>74727.669524945857</v>
      </c>
      <c r="Q76" s="146">
        <v>6359.9704633570109</v>
      </c>
      <c r="R76" s="146">
        <v>5773.6489797454014</v>
      </c>
      <c r="S76" s="146">
        <v>6301.5063716218046</v>
      </c>
      <c r="T76" s="146">
        <v>7158.7384497226067</v>
      </c>
      <c r="U76" s="146">
        <v>6757.1878024840116</v>
      </c>
      <c r="V76" s="146">
        <v>6667.3132046434157</v>
      </c>
      <c r="W76" s="146">
        <v>6989.4451530524138</v>
      </c>
      <c r="X76" s="146">
        <v>7216.1610647927973</v>
      </c>
      <c r="Y76" s="146">
        <v>7406.9783874663935</v>
      </c>
      <c r="Z76" s="146">
        <v>6223.7404018161969</v>
      </c>
      <c r="AA76" s="146">
        <v>6721.0496684705968</v>
      </c>
      <c r="AB76" s="146">
        <v>7984.7825073506128</v>
      </c>
      <c r="AC76" s="196">
        <v>81560.522454523263</v>
      </c>
      <c r="AD76" s="146">
        <v>6626.8746732466407</v>
      </c>
      <c r="AE76" s="146">
        <v>6351.0102651908046</v>
      </c>
      <c r="AF76" s="146">
        <v>12591.169315166037</v>
      </c>
      <c r="AG76" s="146">
        <v>7156.6757124083933</v>
      </c>
      <c r="AH76" s="146">
        <v>7793.0631162365962</v>
      </c>
      <c r="AI76" s="146">
        <v>7589.6925101457955</v>
      </c>
      <c r="AJ76" s="146">
        <v>7389.9857605802117</v>
      </c>
      <c r="AK76" s="146">
        <v>7313.8511828830169</v>
      </c>
      <c r="AL76" s="146">
        <v>7761.049103039215</v>
      </c>
      <c r="AM76" s="146">
        <v>7628.1293519236024</v>
      </c>
      <c r="AN76" s="146">
        <v>7474.2104391559951</v>
      </c>
      <c r="AO76" s="146">
        <v>9737.4054306973921</v>
      </c>
      <c r="AP76" s="196">
        <v>95413.116860673705</v>
      </c>
      <c r="AQ76" s="146">
        <v>7982.8457508745887</v>
      </c>
      <c r="AR76" s="146">
        <v>7174.6301236410145</v>
      </c>
      <c r="AS76" s="146">
        <v>7728.0326779854076</v>
      </c>
      <c r="AT76" s="146">
        <v>10232.1639888026</v>
      </c>
      <c r="AU76" s="146">
        <v>8042.2198644856062</v>
      </c>
      <c r="AV76" s="146">
        <v>8207.0602291650357</v>
      </c>
      <c r="AW76" s="146">
        <v>8192.4723359754353</v>
      </c>
      <c r="AX76" s="146">
        <v>8036.8403302584093</v>
      </c>
      <c r="AY76" s="146">
        <v>8448.86638925839</v>
      </c>
      <c r="AZ76" s="146">
        <v>9031.5959569727875</v>
      </c>
      <c r="BA76" s="146">
        <v>8323.7935712666185</v>
      </c>
      <c r="BB76" s="146">
        <v>10530.088187245199</v>
      </c>
      <c r="BC76" s="196">
        <v>101930.60940593109</v>
      </c>
      <c r="BD76" s="145">
        <v>8293.7341560486275</v>
      </c>
      <c r="BE76" s="146">
        <v>8025.6232108985942</v>
      </c>
      <c r="BF76" s="145">
        <f>SUM($AD76:$AE76)</f>
        <v>12977.884938437444</v>
      </c>
      <c r="BG76" s="184">
        <f>SUM($AQ76:$AR76)</f>
        <v>15157.475874515603</v>
      </c>
      <c r="BH76" s="185">
        <f>SUM($BD76:$BE76)</f>
        <v>16319.357366947221</v>
      </c>
      <c r="BI76" s="275">
        <f t="shared" ref="BI76" si="10">((BH76/BG76)-1)*100</f>
        <v>7.6654022216528839</v>
      </c>
      <c r="BJ76" s="113"/>
      <c r="BK76" s="113"/>
    </row>
    <row r="77" spans="1:63" ht="20.100000000000001" customHeight="1" x14ac:dyDescent="0.2">
      <c r="A77" s="269"/>
      <c r="B77" s="25" t="s">
        <v>154</v>
      </c>
      <c r="C77" s="30"/>
      <c r="D77" s="296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93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93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93"/>
      <c r="AQ77" s="202"/>
      <c r="AR77" s="202"/>
      <c r="AS77" s="202"/>
      <c r="AT77" s="202"/>
      <c r="AU77" s="202"/>
      <c r="AV77" s="202"/>
      <c r="AW77" s="202"/>
      <c r="AX77" s="202"/>
      <c r="AY77" s="202"/>
      <c r="AZ77" s="202"/>
      <c r="BA77" s="202"/>
      <c r="BB77" s="202"/>
      <c r="BC77" s="293"/>
      <c r="BD77" s="296"/>
      <c r="BE77" s="202"/>
      <c r="BF77" s="357"/>
      <c r="BG77" s="27"/>
      <c r="BH77" s="64"/>
      <c r="BI77" s="172"/>
      <c r="BJ77" s="113"/>
      <c r="BK77" s="113"/>
    </row>
    <row r="78" spans="1:63" ht="25.5" customHeight="1" x14ac:dyDescent="0.25">
      <c r="A78" s="269"/>
      <c r="B78" s="498" t="s">
        <v>39</v>
      </c>
      <c r="C78" s="499"/>
      <c r="D78" s="298">
        <v>5154.4075021399995</v>
      </c>
      <c r="E78" s="204">
        <v>4422.6825027099976</v>
      </c>
      <c r="F78" s="204">
        <v>4535.827695870008</v>
      </c>
      <c r="G78" s="204">
        <v>4812.4192664000011</v>
      </c>
      <c r="H78" s="204">
        <v>4507.1429130000106</v>
      </c>
      <c r="I78" s="204">
        <v>5952.9846548299838</v>
      </c>
      <c r="J78" s="204">
        <v>5905.2734079500033</v>
      </c>
      <c r="K78" s="204">
        <v>5341.2281561200007</v>
      </c>
      <c r="L78" s="204">
        <v>5370.316517720019</v>
      </c>
      <c r="M78" s="204">
        <v>5849.0877683400295</v>
      </c>
      <c r="N78" s="204">
        <v>5163.7782863500015</v>
      </c>
      <c r="O78" s="204">
        <v>6790.7094304800139</v>
      </c>
      <c r="P78" s="197">
        <v>63805.858101910067</v>
      </c>
      <c r="Q78" s="204">
        <v>5203.6592428800113</v>
      </c>
      <c r="R78" s="204">
        <v>5046.5908069100014</v>
      </c>
      <c r="S78" s="204">
        <v>5163.2035211300044</v>
      </c>
      <c r="T78" s="204">
        <v>6210.6308603300067</v>
      </c>
      <c r="U78" s="204">
        <v>5619.6289583000162</v>
      </c>
      <c r="V78" s="204">
        <v>5773.7438995800167</v>
      </c>
      <c r="W78" s="204">
        <v>6118.6677956500143</v>
      </c>
      <c r="X78" s="204">
        <v>6296.7612920999982</v>
      </c>
      <c r="Y78" s="204">
        <v>6417.8691177499959</v>
      </c>
      <c r="Z78" s="204">
        <v>5446.5238450099987</v>
      </c>
      <c r="AA78" s="204">
        <v>5765.8255335999993</v>
      </c>
      <c r="AB78" s="204">
        <v>6974.4467137100146</v>
      </c>
      <c r="AC78" s="306">
        <v>70037.551586950081</v>
      </c>
      <c r="AD78" s="204">
        <v>5868.4163224300419</v>
      </c>
      <c r="AE78" s="204">
        <v>5525.4754314000047</v>
      </c>
      <c r="AF78" s="204">
        <v>9719.0224187500207</v>
      </c>
      <c r="AG78" s="204">
        <v>6161.8232939099953</v>
      </c>
      <c r="AH78" s="204">
        <v>6838.7297173799961</v>
      </c>
      <c r="AI78" s="204">
        <v>6670.4971548199965</v>
      </c>
      <c r="AJ78" s="204">
        <v>6533.5185639700121</v>
      </c>
      <c r="AK78" s="204">
        <v>6471.9303282900182</v>
      </c>
      <c r="AL78" s="204">
        <v>6885.3846172900176</v>
      </c>
      <c r="AM78" s="204">
        <v>6698.1679213100033</v>
      </c>
      <c r="AN78" s="204">
        <v>6638.7454101699977</v>
      </c>
      <c r="AO78" s="204">
        <v>8827.9069490699931</v>
      </c>
      <c r="AP78" s="306">
        <v>82839.618128790098</v>
      </c>
      <c r="AQ78" s="204">
        <v>7145.7463096699894</v>
      </c>
      <c r="AR78" s="204">
        <v>6272.753048780015</v>
      </c>
      <c r="AS78" s="204">
        <v>6864.0091926100085</v>
      </c>
      <c r="AT78" s="204">
        <v>8752.8562267599991</v>
      </c>
      <c r="AU78" s="204">
        <v>7142.8148344600086</v>
      </c>
      <c r="AV78" s="204">
        <v>7420.4180832600377</v>
      </c>
      <c r="AW78" s="204">
        <v>7270.7576191700391</v>
      </c>
      <c r="AX78" s="204">
        <v>7234.6195175000084</v>
      </c>
      <c r="AY78" s="204">
        <v>7551.1869203399929</v>
      </c>
      <c r="AZ78" s="204">
        <v>8158.1163760099898</v>
      </c>
      <c r="BA78" s="204">
        <v>7483.7879548600195</v>
      </c>
      <c r="BB78" s="204">
        <v>9621.0650540200004</v>
      </c>
      <c r="BC78" s="306">
        <v>90918.131137440098</v>
      </c>
      <c r="BD78" s="298">
        <v>7589.1732700700295</v>
      </c>
      <c r="BE78" s="204">
        <v>7175.8580186099944</v>
      </c>
      <c r="BF78" s="54">
        <f>SUM($AD78:$AE78)</f>
        <v>11393.891753830047</v>
      </c>
      <c r="BG78" s="27">
        <f>SUM($AQ78:$AR78)</f>
        <v>13418.499358450004</v>
      </c>
      <c r="BH78" s="64">
        <f>SUM($BD78:$BE78)</f>
        <v>14765.031288680024</v>
      </c>
      <c r="BI78" s="171">
        <f t="shared" ref="BI78:BI81" si="11">((BH78/BG78)-1)*100</f>
        <v>10.034892086364856</v>
      </c>
      <c r="BJ78" s="113"/>
      <c r="BK78" s="113"/>
    </row>
    <row r="79" spans="1:63" ht="20.100000000000001" customHeight="1" x14ac:dyDescent="0.2">
      <c r="A79" s="269"/>
      <c r="B79" s="25" t="s">
        <v>155</v>
      </c>
      <c r="C79" s="30"/>
      <c r="D79" s="297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94"/>
      <c r="Q79" s="203"/>
      <c r="R79" s="203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94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94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94"/>
      <c r="BD79" s="297"/>
      <c r="BE79" s="203"/>
      <c r="BF79" s="357"/>
      <c r="BG79" s="27"/>
      <c r="BH79" s="64"/>
      <c r="BI79" s="172"/>
      <c r="BJ79" s="113"/>
      <c r="BK79" s="113"/>
    </row>
    <row r="80" spans="1:63" ht="19.5" customHeight="1" thickBot="1" x14ac:dyDescent="0.3">
      <c r="A80" s="269"/>
      <c r="B80" s="498" t="s">
        <v>39</v>
      </c>
      <c r="C80" s="499"/>
      <c r="D80" s="298">
        <v>731.88274580259986</v>
      </c>
      <c r="E80" s="204">
        <v>700.17196129019749</v>
      </c>
      <c r="F80" s="204">
        <v>831.29186776159884</v>
      </c>
      <c r="G80" s="204">
        <v>898.01747785680016</v>
      </c>
      <c r="H80" s="204">
        <v>896.46437214179787</v>
      </c>
      <c r="I80" s="204">
        <v>964.44850473439817</v>
      </c>
      <c r="J80" s="204">
        <v>854.53802603819975</v>
      </c>
      <c r="K80" s="204">
        <v>879.25535069119803</v>
      </c>
      <c r="L80" s="204">
        <v>891.54596377279984</v>
      </c>
      <c r="M80" s="204">
        <v>1025.749480512397</v>
      </c>
      <c r="N80" s="204">
        <v>803.76150694979913</v>
      </c>
      <c r="O80" s="204">
        <v>1444.6841654839977</v>
      </c>
      <c r="P80" s="197">
        <v>10921.811423035784</v>
      </c>
      <c r="Q80" s="204">
        <v>1156.311220477</v>
      </c>
      <c r="R80" s="204">
        <v>727.05817283539955</v>
      </c>
      <c r="S80" s="204">
        <v>1138.3028504918007</v>
      </c>
      <c r="T80" s="204">
        <v>948.10758939259972</v>
      </c>
      <c r="U80" s="204">
        <v>1137.5588441839957</v>
      </c>
      <c r="V80" s="204">
        <v>893.56930506339893</v>
      </c>
      <c r="W80" s="204">
        <v>870.77735740239916</v>
      </c>
      <c r="X80" s="204">
        <v>919.39977269279939</v>
      </c>
      <c r="Y80" s="204">
        <v>989.10926971639776</v>
      </c>
      <c r="Z80" s="204">
        <v>777.21655680619801</v>
      </c>
      <c r="AA80" s="204">
        <v>955.22413487059771</v>
      </c>
      <c r="AB80" s="204">
        <v>1010.3357936405984</v>
      </c>
      <c r="AC80" s="306">
        <v>11522.970867573185</v>
      </c>
      <c r="AD80" s="204">
        <v>758.45835081659868</v>
      </c>
      <c r="AE80" s="204">
        <v>825.53483379080012</v>
      </c>
      <c r="AF80" s="204">
        <v>2872.1468964160154</v>
      </c>
      <c r="AG80" s="204">
        <v>994.85241849839781</v>
      </c>
      <c r="AH80" s="204">
        <v>954.33339885660041</v>
      </c>
      <c r="AI80" s="204">
        <v>919.19535532579937</v>
      </c>
      <c r="AJ80" s="204">
        <v>856.46719661019927</v>
      </c>
      <c r="AK80" s="204">
        <v>841.92085459299881</v>
      </c>
      <c r="AL80" s="204">
        <v>875.66448574919741</v>
      </c>
      <c r="AM80" s="204">
        <v>929.96143061359908</v>
      </c>
      <c r="AN80" s="204">
        <v>835.46502898599761</v>
      </c>
      <c r="AO80" s="204">
        <v>909.49848162739909</v>
      </c>
      <c r="AP80" s="306">
        <v>12573.498731883603</v>
      </c>
      <c r="AQ80" s="204">
        <v>837.09944120459897</v>
      </c>
      <c r="AR80" s="204">
        <v>901.87707486099964</v>
      </c>
      <c r="AS80" s="204">
        <v>864.02348537539876</v>
      </c>
      <c r="AT80" s="204">
        <v>1479.3077620426006</v>
      </c>
      <c r="AU80" s="204">
        <v>899.40503002559763</v>
      </c>
      <c r="AV80" s="204">
        <v>786.64214590499842</v>
      </c>
      <c r="AW80" s="204">
        <v>921.71471680539707</v>
      </c>
      <c r="AX80" s="204">
        <v>802.22081275840083</v>
      </c>
      <c r="AY80" s="204">
        <v>897.67946891839665</v>
      </c>
      <c r="AZ80" s="204">
        <v>873.47958096279797</v>
      </c>
      <c r="BA80" s="204">
        <v>840.00561640659907</v>
      </c>
      <c r="BB80" s="204">
        <v>909.02313322519865</v>
      </c>
      <c r="BC80" s="306">
        <v>11012.478268490984</v>
      </c>
      <c r="BD80" s="298">
        <v>704.56088597859809</v>
      </c>
      <c r="BE80" s="204">
        <v>849.76519228859956</v>
      </c>
      <c r="BF80" s="54">
        <f>SUM($AD80:$AE80)</f>
        <v>1583.9931846073987</v>
      </c>
      <c r="BG80" s="27">
        <f>SUM($AQ80:$AR80)</f>
        <v>1738.9765160655986</v>
      </c>
      <c r="BH80" s="64">
        <f>SUM($BD80:$BE80)</f>
        <v>1554.3260782671978</v>
      </c>
      <c r="BI80" s="171">
        <f t="shared" si="11"/>
        <v>-10.61833993113196</v>
      </c>
      <c r="BJ80" s="113"/>
      <c r="BK80" s="113"/>
    </row>
    <row r="81" spans="1:63" ht="20.100000000000001" customHeight="1" thickBot="1" x14ac:dyDescent="0.35">
      <c r="A81" s="269"/>
      <c r="B81" s="149"/>
      <c r="C81" s="144" t="s">
        <v>158</v>
      </c>
      <c r="D81" s="145">
        <v>864.42843751139947</v>
      </c>
      <c r="E81" s="146">
        <v>691.30869644459995</v>
      </c>
      <c r="F81" s="146">
        <v>862.3806730618013</v>
      </c>
      <c r="G81" s="146">
        <v>1108.5477642102007</v>
      </c>
      <c r="H81" s="146">
        <v>856.44956131559979</v>
      </c>
      <c r="I81" s="146">
        <v>869.09014846939965</v>
      </c>
      <c r="J81" s="146">
        <v>1118.0115783519993</v>
      </c>
      <c r="K81" s="146">
        <v>884.44687173280033</v>
      </c>
      <c r="L81" s="146">
        <v>985.65273759319859</v>
      </c>
      <c r="M81" s="146">
        <v>1080.0606992250005</v>
      </c>
      <c r="N81" s="146">
        <v>934.39434872600134</v>
      </c>
      <c r="O81" s="146">
        <v>1112.9611466754013</v>
      </c>
      <c r="P81" s="196">
        <v>11367.732663317402</v>
      </c>
      <c r="Q81" s="146">
        <v>978.72577608520101</v>
      </c>
      <c r="R81" s="146">
        <v>921.78591712219884</v>
      </c>
      <c r="S81" s="146">
        <v>1058.7663489955976</v>
      </c>
      <c r="T81" s="146">
        <v>1357.8631099957956</v>
      </c>
      <c r="U81" s="146">
        <v>1024.100366760199</v>
      </c>
      <c r="V81" s="146">
        <v>985.1739767829971</v>
      </c>
      <c r="W81" s="146">
        <v>1064.3929529283989</v>
      </c>
      <c r="X81" s="146">
        <v>1114.4458254559993</v>
      </c>
      <c r="Y81" s="146">
        <v>1155.4855383472004</v>
      </c>
      <c r="Z81" s="146">
        <v>1104.8483941996003</v>
      </c>
      <c r="AA81" s="146">
        <v>1110.8679650419974</v>
      </c>
      <c r="AB81" s="146">
        <v>1258.7643530670011</v>
      </c>
      <c r="AC81" s="196">
        <v>13135.220524782188</v>
      </c>
      <c r="AD81" s="146">
        <v>1219.8358585123992</v>
      </c>
      <c r="AE81" s="146">
        <v>993.50646142179892</v>
      </c>
      <c r="AF81" s="146">
        <v>1328.645666388202</v>
      </c>
      <c r="AG81" s="146">
        <v>1600.9611304629989</v>
      </c>
      <c r="AH81" s="146">
        <v>1331.0158268517973</v>
      </c>
      <c r="AI81" s="146">
        <v>1288.0653373751993</v>
      </c>
      <c r="AJ81" s="146">
        <v>1367.5014955646029</v>
      </c>
      <c r="AK81" s="146">
        <v>1432.9425755806044</v>
      </c>
      <c r="AL81" s="146">
        <v>1335.2863608193968</v>
      </c>
      <c r="AM81" s="146">
        <v>1472.7270589866014</v>
      </c>
      <c r="AN81" s="146">
        <v>1400.3355852168002</v>
      </c>
      <c r="AO81" s="146">
        <v>1467.7243176561985</v>
      </c>
      <c r="AP81" s="196">
        <v>16238.5476748366</v>
      </c>
      <c r="AQ81" s="146">
        <v>1462.6356680544056</v>
      </c>
      <c r="AR81" s="146">
        <v>1191.8712999908018</v>
      </c>
      <c r="AS81" s="146">
        <v>1439.0857575503985</v>
      </c>
      <c r="AT81" s="146">
        <v>4554.217335227795</v>
      </c>
      <c r="AU81" s="146">
        <v>1420.5226785541979</v>
      </c>
      <c r="AV81" s="146">
        <v>1310.7655719469992</v>
      </c>
      <c r="AW81" s="146">
        <v>1527.2357791600014</v>
      </c>
      <c r="AX81" s="146">
        <v>1476.7305589219993</v>
      </c>
      <c r="AY81" s="146">
        <v>1337.6293973127956</v>
      </c>
      <c r="AZ81" s="146">
        <v>1539.9776151585991</v>
      </c>
      <c r="BA81" s="146">
        <v>1499.247854480602</v>
      </c>
      <c r="BB81" s="146">
        <v>1428.1741309350004</v>
      </c>
      <c r="BC81" s="196">
        <v>20188.093647293601</v>
      </c>
      <c r="BD81" s="145">
        <v>1557.0973867643963</v>
      </c>
      <c r="BE81" s="146">
        <v>1450.1052401573993</v>
      </c>
      <c r="BF81" s="145">
        <f>SUM($AD81:$AE81)</f>
        <v>2213.3423199341983</v>
      </c>
      <c r="BG81" s="184">
        <f>SUM($AQ81:$AR81)</f>
        <v>2654.5069680452075</v>
      </c>
      <c r="BH81" s="185">
        <f>SUM($BD81:$BE81)</f>
        <v>3007.2026269217959</v>
      </c>
      <c r="BI81" s="275">
        <f t="shared" si="11"/>
        <v>13.28667293483563</v>
      </c>
      <c r="BJ81" s="113"/>
      <c r="BK81" s="113"/>
    </row>
    <row r="82" spans="1:63" ht="20.100000000000001" customHeight="1" x14ac:dyDescent="0.2">
      <c r="A82" s="269"/>
      <c r="B82" s="25" t="s">
        <v>146</v>
      </c>
      <c r="C82" s="30"/>
      <c r="D82" s="296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93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93"/>
      <c r="AD82" s="202"/>
      <c r="AE82" s="202"/>
      <c r="AF82" s="202"/>
      <c r="AG82" s="202"/>
      <c r="AH82" s="202"/>
      <c r="AI82" s="202"/>
      <c r="AJ82" s="202"/>
      <c r="AK82" s="202"/>
      <c r="AL82" s="202"/>
      <c r="AM82" s="202"/>
      <c r="AN82" s="202"/>
      <c r="AO82" s="202"/>
      <c r="AP82" s="293"/>
      <c r="AQ82" s="202"/>
      <c r="AR82" s="202"/>
      <c r="AS82" s="202"/>
      <c r="AT82" s="202"/>
      <c r="AU82" s="202"/>
      <c r="AV82" s="202"/>
      <c r="AW82" s="202"/>
      <c r="AX82" s="202"/>
      <c r="AY82" s="202"/>
      <c r="AZ82" s="202"/>
      <c r="BA82" s="202"/>
      <c r="BB82" s="202"/>
      <c r="BC82" s="293"/>
      <c r="BD82" s="296"/>
      <c r="BE82" s="202"/>
      <c r="BF82" s="357"/>
      <c r="BG82" s="27"/>
      <c r="BH82" s="64"/>
      <c r="BI82" s="172"/>
      <c r="BJ82" s="113"/>
      <c r="BK82" s="113"/>
    </row>
    <row r="83" spans="1:63" ht="25.5" customHeight="1" x14ac:dyDescent="0.25">
      <c r="A83" s="269"/>
      <c r="B83" s="498" t="s">
        <v>39</v>
      </c>
      <c r="C83" s="499"/>
      <c r="D83" s="298">
        <v>856.85260000999949</v>
      </c>
      <c r="E83" s="204">
        <v>688.87774835999994</v>
      </c>
      <c r="F83" s="204">
        <v>858.31869124000127</v>
      </c>
      <c r="G83" s="204">
        <v>1104.7697936600007</v>
      </c>
      <c r="H83" s="204">
        <v>853.16494556999976</v>
      </c>
      <c r="I83" s="204">
        <v>864.8572623699996</v>
      </c>
      <c r="J83" s="204">
        <v>1114.7758624699993</v>
      </c>
      <c r="K83" s="204">
        <v>881.00151233000031</v>
      </c>
      <c r="L83" s="204">
        <v>980.78198584999859</v>
      </c>
      <c r="M83" s="204">
        <v>1076.7503393400004</v>
      </c>
      <c r="N83" s="204">
        <v>930.14174486000138</v>
      </c>
      <c r="O83" s="204">
        <v>1111.4094806000014</v>
      </c>
      <c r="P83" s="197">
        <v>11321.701966660001</v>
      </c>
      <c r="Q83" s="204">
        <v>971.88698158000102</v>
      </c>
      <c r="R83" s="204">
        <v>919.2744726999988</v>
      </c>
      <c r="S83" s="204">
        <v>1055.4952165799975</v>
      </c>
      <c r="T83" s="204">
        <v>1354.7792002199956</v>
      </c>
      <c r="U83" s="204">
        <v>1021.153536659999</v>
      </c>
      <c r="V83" s="204">
        <v>981.52830832999712</v>
      </c>
      <c r="W83" s="204">
        <v>1061.5618896499989</v>
      </c>
      <c r="X83" s="204">
        <v>1111.6089986799993</v>
      </c>
      <c r="Y83" s="204">
        <v>1151.4301154400005</v>
      </c>
      <c r="Z83" s="204">
        <v>1102.0436155600003</v>
      </c>
      <c r="AA83" s="204">
        <v>1107.3554653099975</v>
      </c>
      <c r="AB83" s="204">
        <v>1257.0036898200012</v>
      </c>
      <c r="AC83" s="306">
        <v>13095.121490529988</v>
      </c>
      <c r="AD83" s="204">
        <v>1213.0175752699993</v>
      </c>
      <c r="AE83" s="204">
        <v>991.21088157999895</v>
      </c>
      <c r="AF83" s="204">
        <v>1324.5968472600021</v>
      </c>
      <c r="AG83" s="204">
        <v>1597.1846349499988</v>
      </c>
      <c r="AH83" s="204">
        <v>1327.8004239099973</v>
      </c>
      <c r="AI83" s="204">
        <v>1283.9536844199993</v>
      </c>
      <c r="AJ83" s="204">
        <v>1364.360612940003</v>
      </c>
      <c r="AK83" s="204">
        <v>1428.7678696900043</v>
      </c>
      <c r="AL83" s="204">
        <v>1329.9499716899968</v>
      </c>
      <c r="AM83" s="204">
        <v>1468.3341838300014</v>
      </c>
      <c r="AN83" s="204">
        <v>1394.4731603800001</v>
      </c>
      <c r="AO83" s="204">
        <v>1464.0361060899986</v>
      </c>
      <c r="AP83" s="306">
        <v>16187.685952010001</v>
      </c>
      <c r="AQ83" s="204">
        <v>1455.3916484100057</v>
      </c>
      <c r="AR83" s="204">
        <v>1187.8119548100019</v>
      </c>
      <c r="AS83" s="204">
        <v>1434.0263556699986</v>
      </c>
      <c r="AT83" s="204">
        <v>4548.2102751799948</v>
      </c>
      <c r="AU83" s="204">
        <v>1415.0504361799979</v>
      </c>
      <c r="AV83" s="204">
        <v>1305.7327744499992</v>
      </c>
      <c r="AW83" s="204">
        <v>1522.2507166300013</v>
      </c>
      <c r="AX83" s="204">
        <v>1460.8740276999993</v>
      </c>
      <c r="AY83" s="204">
        <v>1317.1909912799956</v>
      </c>
      <c r="AZ83" s="204">
        <v>1535.1922986099992</v>
      </c>
      <c r="BA83" s="204">
        <v>1492.7205458900021</v>
      </c>
      <c r="BB83" s="204">
        <v>1421.3552755000005</v>
      </c>
      <c r="BC83" s="306">
        <v>20095.80730031</v>
      </c>
      <c r="BD83" s="298">
        <v>1548.4265831599964</v>
      </c>
      <c r="BE83" s="204">
        <v>1444.7716992999992</v>
      </c>
      <c r="BF83" s="54">
        <f>SUM($AD83:$AE83)</f>
        <v>2204.2284568499981</v>
      </c>
      <c r="BG83" s="27">
        <f>SUM($AQ83:$AR83)</f>
        <v>2643.2036032200076</v>
      </c>
      <c r="BH83" s="64">
        <f>SUM($BD83:$BE83)</f>
        <v>2993.1982824599954</v>
      </c>
      <c r="BI83" s="171">
        <f t="shared" si="9"/>
        <v>13.241306073191517</v>
      </c>
      <c r="BJ83" s="113"/>
      <c r="BK83" s="113"/>
    </row>
    <row r="84" spans="1:63" ht="20.100000000000001" customHeight="1" x14ac:dyDescent="0.2">
      <c r="A84" s="269"/>
      <c r="B84" s="25" t="s">
        <v>147</v>
      </c>
      <c r="C84" s="30"/>
      <c r="D84" s="297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94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94"/>
      <c r="AD84" s="203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94"/>
      <c r="AQ84" s="203"/>
      <c r="AR84" s="203"/>
      <c r="AS84" s="203"/>
      <c r="AT84" s="203"/>
      <c r="AU84" s="203"/>
      <c r="AV84" s="203"/>
      <c r="AW84" s="203"/>
      <c r="AX84" s="203"/>
      <c r="AY84" s="203"/>
      <c r="AZ84" s="203"/>
      <c r="BA84" s="203"/>
      <c r="BB84" s="203"/>
      <c r="BC84" s="294"/>
      <c r="BD84" s="297"/>
      <c r="BE84" s="203"/>
      <c r="BF84" s="357"/>
      <c r="BG84" s="27"/>
      <c r="BH84" s="64"/>
      <c r="BI84" s="172"/>
      <c r="BJ84" s="113"/>
      <c r="BK84" s="113"/>
    </row>
    <row r="85" spans="1:63" ht="19.5" customHeight="1" thickBot="1" x14ac:dyDescent="0.3">
      <c r="A85" s="269"/>
      <c r="B85" s="500" t="s">
        <v>39</v>
      </c>
      <c r="C85" s="501"/>
      <c r="D85" s="193">
        <v>7.5758375014000023</v>
      </c>
      <c r="E85" s="180">
        <v>2.4309480846000011</v>
      </c>
      <c r="F85" s="180">
        <v>4.0619818218000017</v>
      </c>
      <c r="G85" s="180">
        <v>3.7779705502000032</v>
      </c>
      <c r="H85" s="180">
        <v>3.2846157456000022</v>
      </c>
      <c r="I85" s="180">
        <v>4.232886099399999</v>
      </c>
      <c r="J85" s="180">
        <v>3.2357158820000009</v>
      </c>
      <c r="K85" s="180">
        <v>3.4453594027999981</v>
      </c>
      <c r="L85" s="180">
        <v>4.8707517432000049</v>
      </c>
      <c r="M85" s="180">
        <v>3.310359885000004</v>
      </c>
      <c r="N85" s="180">
        <v>4.2526038660000012</v>
      </c>
      <c r="O85" s="180">
        <v>1.5516660754000016</v>
      </c>
      <c r="P85" s="189">
        <v>46.030696657400021</v>
      </c>
      <c r="Q85" s="180">
        <v>6.8387945052000001</v>
      </c>
      <c r="R85" s="180">
        <v>2.511444422200003</v>
      </c>
      <c r="S85" s="180">
        <v>3.2711324156000003</v>
      </c>
      <c r="T85" s="180">
        <v>3.0839097758000009</v>
      </c>
      <c r="U85" s="180">
        <v>2.9468301002000001</v>
      </c>
      <c r="V85" s="180">
        <v>3.6456684529999968</v>
      </c>
      <c r="W85" s="180">
        <v>2.831063278400002</v>
      </c>
      <c r="X85" s="180">
        <v>2.8368267760000001</v>
      </c>
      <c r="Y85" s="180">
        <v>4.0554229072000014</v>
      </c>
      <c r="Z85" s="180">
        <v>2.8047786395999998</v>
      </c>
      <c r="AA85" s="180">
        <v>3.5124997319999998</v>
      </c>
      <c r="AB85" s="180">
        <v>1.7606632470000005</v>
      </c>
      <c r="AC85" s="305">
        <v>40.099034252200013</v>
      </c>
      <c r="AD85" s="180">
        <v>6.8182832423999926</v>
      </c>
      <c r="AE85" s="180">
        <v>2.2955798418</v>
      </c>
      <c r="AF85" s="180">
        <v>4.0488191282000043</v>
      </c>
      <c r="AG85" s="180">
        <v>3.7764955130000022</v>
      </c>
      <c r="AH85" s="180">
        <v>3.2154029417999994</v>
      </c>
      <c r="AI85" s="180">
        <v>4.1116529552000021</v>
      </c>
      <c r="AJ85" s="180">
        <v>3.1408826246000028</v>
      </c>
      <c r="AK85" s="180">
        <v>4.1747058906000012</v>
      </c>
      <c r="AL85" s="180">
        <v>5.3363891293999952</v>
      </c>
      <c r="AM85" s="180">
        <v>4.3928751565999953</v>
      </c>
      <c r="AN85" s="180">
        <v>5.8624248368000007</v>
      </c>
      <c r="AO85" s="180">
        <v>3.6882115661999975</v>
      </c>
      <c r="AP85" s="306">
        <v>50.861722826600001</v>
      </c>
      <c r="AQ85" s="180">
        <v>7.2440196444000007</v>
      </c>
      <c r="AR85" s="180">
        <v>4.0593451807999976</v>
      </c>
      <c r="AS85" s="180">
        <v>5.0594018804000047</v>
      </c>
      <c r="AT85" s="180">
        <v>6.0070600477999969</v>
      </c>
      <c r="AU85" s="180">
        <v>5.4722423742000057</v>
      </c>
      <c r="AV85" s="180">
        <v>5.0327974970000033</v>
      </c>
      <c r="AW85" s="180">
        <v>4.9850625300000031</v>
      </c>
      <c r="AX85" s="180">
        <v>15.856531221999989</v>
      </c>
      <c r="AY85" s="180">
        <v>20.438406032799978</v>
      </c>
      <c r="AZ85" s="180">
        <v>4.7853165485999973</v>
      </c>
      <c r="BA85" s="180">
        <v>6.527308590599997</v>
      </c>
      <c r="BB85" s="180">
        <v>6.8188554350000086</v>
      </c>
      <c r="BC85" s="305">
        <v>92.286346983599969</v>
      </c>
      <c r="BD85" s="193">
        <v>8.6708036044000014</v>
      </c>
      <c r="BE85" s="180">
        <v>5.3335408573999956</v>
      </c>
      <c r="BF85" s="120">
        <f t="shared" ref="BF85:BF94" si="12">SUM($AD85:$AE85)</f>
        <v>9.113863084199993</v>
      </c>
      <c r="BG85" s="229">
        <f t="shared" ref="BG85:BG94" si="13">SUM($AQ85:$AR85)</f>
        <v>11.303364825199999</v>
      </c>
      <c r="BH85" s="351">
        <f t="shared" ref="BH85:BH94" si="14">SUM($BD85:$BE85)</f>
        <v>14.004344461799997</v>
      </c>
      <c r="BI85" s="171">
        <f t="shared" si="9"/>
        <v>23.895359287867702</v>
      </c>
      <c r="BJ85" s="113"/>
      <c r="BK85" s="113"/>
    </row>
    <row r="86" spans="1:63" ht="20.100000000000001" customHeight="1" thickBot="1" x14ac:dyDescent="0.3">
      <c r="A86" s="269"/>
      <c r="B86" s="150"/>
      <c r="C86" s="148" t="s">
        <v>270</v>
      </c>
      <c r="D86" s="153">
        <v>120007</v>
      </c>
      <c r="E86" s="152">
        <v>115297</v>
      </c>
      <c r="F86" s="152">
        <v>138261</v>
      </c>
      <c r="G86" s="152">
        <v>138781</v>
      </c>
      <c r="H86" s="152">
        <v>144001</v>
      </c>
      <c r="I86" s="152">
        <v>156617</v>
      </c>
      <c r="J86" s="152">
        <v>159037</v>
      </c>
      <c r="K86" s="152">
        <v>164054</v>
      </c>
      <c r="L86" s="152">
        <v>168527</v>
      </c>
      <c r="M86" s="152">
        <v>192918</v>
      </c>
      <c r="N86" s="152">
        <v>181618</v>
      </c>
      <c r="O86" s="152">
        <v>248434</v>
      </c>
      <c r="P86" s="358">
        <v>1927552</v>
      </c>
      <c r="Q86" s="152">
        <v>186147</v>
      </c>
      <c r="R86" s="152">
        <v>187067</v>
      </c>
      <c r="S86" s="152">
        <v>216701</v>
      </c>
      <c r="T86" s="152">
        <v>220859</v>
      </c>
      <c r="U86" s="152">
        <v>228311</v>
      </c>
      <c r="V86" s="152">
        <v>249907</v>
      </c>
      <c r="W86" s="152">
        <v>252476</v>
      </c>
      <c r="X86" s="152">
        <v>269188</v>
      </c>
      <c r="Y86" s="152">
        <v>271018</v>
      </c>
      <c r="Z86" s="152">
        <v>284423</v>
      </c>
      <c r="AA86" s="152">
        <v>293962</v>
      </c>
      <c r="AB86" s="152">
        <v>370611</v>
      </c>
      <c r="AC86" s="358">
        <v>3030670</v>
      </c>
      <c r="AD86" s="152">
        <v>300692</v>
      </c>
      <c r="AE86" s="152">
        <v>298557</v>
      </c>
      <c r="AF86" s="152">
        <v>362667</v>
      </c>
      <c r="AG86" s="152">
        <v>343877</v>
      </c>
      <c r="AH86" s="152">
        <v>388309</v>
      </c>
      <c r="AI86" s="152">
        <v>416620</v>
      </c>
      <c r="AJ86" s="152">
        <v>429396</v>
      </c>
      <c r="AK86" s="152">
        <v>456375</v>
      </c>
      <c r="AL86" s="152">
        <v>448775</v>
      </c>
      <c r="AM86" s="152">
        <v>482695</v>
      </c>
      <c r="AN86" s="152">
        <v>494031</v>
      </c>
      <c r="AO86" s="152">
        <v>586120</v>
      </c>
      <c r="AP86" s="358">
        <v>5008114</v>
      </c>
      <c r="AQ86" s="152">
        <v>501645</v>
      </c>
      <c r="AR86" s="152">
        <v>480450</v>
      </c>
      <c r="AS86" s="152">
        <v>592143</v>
      </c>
      <c r="AT86" s="152">
        <v>593042</v>
      </c>
      <c r="AU86" s="152">
        <v>636770</v>
      </c>
      <c r="AV86" s="152">
        <v>649463</v>
      </c>
      <c r="AW86" s="152">
        <v>676099</v>
      </c>
      <c r="AX86" s="152">
        <v>711505</v>
      </c>
      <c r="AY86" s="152">
        <v>709260</v>
      </c>
      <c r="AZ86" s="152">
        <v>807980</v>
      </c>
      <c r="BA86" s="152">
        <v>821210</v>
      </c>
      <c r="BB86" s="152">
        <v>965010</v>
      </c>
      <c r="BC86" s="358">
        <v>8144577</v>
      </c>
      <c r="BD86" s="153">
        <v>864457</v>
      </c>
      <c r="BE86" s="152">
        <v>896414</v>
      </c>
      <c r="BF86" s="153">
        <f t="shared" si="12"/>
        <v>599249</v>
      </c>
      <c r="BG86" s="184">
        <f t="shared" si="13"/>
        <v>982095</v>
      </c>
      <c r="BH86" s="185">
        <f t="shared" si="14"/>
        <v>1760871</v>
      </c>
      <c r="BI86" s="275">
        <f t="shared" si="9"/>
        <v>79.297420310662403</v>
      </c>
      <c r="BJ86" s="113"/>
      <c r="BK86" s="113"/>
    </row>
    <row r="87" spans="1:63" ht="20.100000000000001" customHeight="1" x14ac:dyDescent="0.25">
      <c r="A87" s="269"/>
      <c r="B87" s="492" t="s">
        <v>148</v>
      </c>
      <c r="C87" s="493"/>
      <c r="D87" s="54">
        <v>105544</v>
      </c>
      <c r="E87" s="37">
        <v>101891</v>
      </c>
      <c r="F87" s="37">
        <v>122184</v>
      </c>
      <c r="G87" s="37">
        <v>122624</v>
      </c>
      <c r="H87" s="37">
        <v>127887</v>
      </c>
      <c r="I87" s="37">
        <v>140011</v>
      </c>
      <c r="J87" s="37">
        <v>141504</v>
      </c>
      <c r="K87" s="37">
        <v>147207</v>
      </c>
      <c r="L87" s="37">
        <v>153813</v>
      </c>
      <c r="M87" s="37">
        <v>173992</v>
      </c>
      <c r="N87" s="37">
        <v>163390</v>
      </c>
      <c r="O87" s="37">
        <v>227516</v>
      </c>
      <c r="P87" s="197">
        <v>1727563</v>
      </c>
      <c r="Q87" s="37">
        <v>169117</v>
      </c>
      <c r="R87" s="37">
        <v>170123</v>
      </c>
      <c r="S87" s="37">
        <v>196957</v>
      </c>
      <c r="T87" s="37">
        <v>201065</v>
      </c>
      <c r="U87" s="37">
        <v>208183</v>
      </c>
      <c r="V87" s="37">
        <v>229432</v>
      </c>
      <c r="W87" s="37">
        <v>231763</v>
      </c>
      <c r="X87" s="37">
        <v>247150</v>
      </c>
      <c r="Y87" s="37">
        <v>249237</v>
      </c>
      <c r="Z87" s="37">
        <v>262037</v>
      </c>
      <c r="AA87" s="37">
        <v>271980</v>
      </c>
      <c r="AB87" s="37">
        <v>347293</v>
      </c>
      <c r="AC87" s="197">
        <v>2784337</v>
      </c>
      <c r="AD87" s="37">
        <v>279766</v>
      </c>
      <c r="AE87" s="37">
        <v>279029</v>
      </c>
      <c r="AF87" s="37">
        <v>338461</v>
      </c>
      <c r="AG87" s="37">
        <v>322301</v>
      </c>
      <c r="AH87" s="37">
        <v>364078</v>
      </c>
      <c r="AI87" s="37">
        <v>393358</v>
      </c>
      <c r="AJ87" s="37">
        <v>406156</v>
      </c>
      <c r="AK87" s="37">
        <v>431749</v>
      </c>
      <c r="AL87" s="37">
        <v>424814</v>
      </c>
      <c r="AM87" s="37">
        <v>457269</v>
      </c>
      <c r="AN87" s="37">
        <v>468657</v>
      </c>
      <c r="AO87" s="37">
        <v>559947</v>
      </c>
      <c r="AP87" s="197">
        <v>4725585</v>
      </c>
      <c r="AQ87" s="37">
        <v>477835</v>
      </c>
      <c r="AR87" s="37">
        <v>458080</v>
      </c>
      <c r="AS87" s="37">
        <v>565853</v>
      </c>
      <c r="AT87" s="37">
        <v>567214</v>
      </c>
      <c r="AU87" s="37">
        <v>610173</v>
      </c>
      <c r="AV87" s="37">
        <v>622572</v>
      </c>
      <c r="AW87" s="37">
        <v>648987</v>
      </c>
      <c r="AX87" s="37">
        <v>682593</v>
      </c>
      <c r="AY87" s="37">
        <v>682406</v>
      </c>
      <c r="AZ87" s="37">
        <v>776859</v>
      </c>
      <c r="BA87" s="37">
        <v>790278</v>
      </c>
      <c r="BB87" s="37">
        <v>934169</v>
      </c>
      <c r="BC87" s="197">
        <v>7817019</v>
      </c>
      <c r="BD87" s="54">
        <v>833911</v>
      </c>
      <c r="BE87" s="37">
        <v>866554</v>
      </c>
      <c r="BF87" s="47">
        <f t="shared" si="12"/>
        <v>558795</v>
      </c>
      <c r="BG87" s="222">
        <f t="shared" si="13"/>
        <v>935915</v>
      </c>
      <c r="BH87" s="354">
        <f t="shared" si="14"/>
        <v>1700465</v>
      </c>
      <c r="BI87" s="171">
        <f t="shared" si="9"/>
        <v>81.690110747236673</v>
      </c>
      <c r="BJ87" s="113"/>
      <c r="BK87" s="113"/>
    </row>
    <row r="88" spans="1:63" ht="20.100000000000001" customHeight="1" thickBot="1" x14ac:dyDescent="0.3">
      <c r="A88" s="269"/>
      <c r="B88" s="492" t="s">
        <v>149</v>
      </c>
      <c r="C88" s="493"/>
      <c r="D88" s="54">
        <v>14463</v>
      </c>
      <c r="E88" s="37">
        <v>13406</v>
      </c>
      <c r="F88" s="37">
        <v>16077</v>
      </c>
      <c r="G88" s="37">
        <v>16157</v>
      </c>
      <c r="H88" s="37">
        <v>16114</v>
      </c>
      <c r="I88" s="37">
        <v>16606</v>
      </c>
      <c r="J88" s="37">
        <v>17533</v>
      </c>
      <c r="K88" s="37">
        <v>16847</v>
      </c>
      <c r="L88" s="37">
        <v>14714</v>
      </c>
      <c r="M88" s="37">
        <v>18926</v>
      </c>
      <c r="N88" s="37">
        <v>18228</v>
      </c>
      <c r="O88" s="37">
        <v>20918</v>
      </c>
      <c r="P88" s="197">
        <v>199989</v>
      </c>
      <c r="Q88" s="37">
        <v>17030</v>
      </c>
      <c r="R88" s="37">
        <v>16944</v>
      </c>
      <c r="S88" s="37">
        <v>19744</v>
      </c>
      <c r="T88" s="37">
        <v>19794</v>
      </c>
      <c r="U88" s="37">
        <v>20128</v>
      </c>
      <c r="V88" s="37">
        <v>20475</v>
      </c>
      <c r="W88" s="37">
        <v>20713</v>
      </c>
      <c r="X88" s="37">
        <v>22038</v>
      </c>
      <c r="Y88" s="37">
        <v>21781</v>
      </c>
      <c r="Z88" s="37">
        <v>22386</v>
      </c>
      <c r="AA88" s="37">
        <v>21982</v>
      </c>
      <c r="AB88" s="37">
        <v>23318</v>
      </c>
      <c r="AC88" s="197">
        <v>246333</v>
      </c>
      <c r="AD88" s="37">
        <v>20926</v>
      </c>
      <c r="AE88" s="37">
        <v>19528</v>
      </c>
      <c r="AF88" s="37">
        <v>24206</v>
      </c>
      <c r="AG88" s="37">
        <v>21576</v>
      </c>
      <c r="AH88" s="37">
        <v>24231</v>
      </c>
      <c r="AI88" s="37">
        <v>23262</v>
      </c>
      <c r="AJ88" s="37">
        <v>23240</v>
      </c>
      <c r="AK88" s="37">
        <v>24626</v>
      </c>
      <c r="AL88" s="37">
        <v>23961</v>
      </c>
      <c r="AM88" s="37">
        <v>25426</v>
      </c>
      <c r="AN88" s="37">
        <v>25374</v>
      </c>
      <c r="AO88" s="37">
        <v>26173</v>
      </c>
      <c r="AP88" s="197">
        <v>282529</v>
      </c>
      <c r="AQ88" s="37">
        <v>23810</v>
      </c>
      <c r="AR88" s="37">
        <v>22370</v>
      </c>
      <c r="AS88" s="37">
        <v>26290</v>
      </c>
      <c r="AT88" s="37">
        <v>25828</v>
      </c>
      <c r="AU88" s="37">
        <v>26597</v>
      </c>
      <c r="AV88" s="37">
        <v>26891</v>
      </c>
      <c r="AW88" s="37">
        <v>27112</v>
      </c>
      <c r="AX88" s="37">
        <v>28912</v>
      </c>
      <c r="AY88" s="37">
        <v>26854</v>
      </c>
      <c r="AZ88" s="37">
        <v>31121</v>
      </c>
      <c r="BA88" s="37">
        <v>30932</v>
      </c>
      <c r="BB88" s="37">
        <v>30841</v>
      </c>
      <c r="BC88" s="197">
        <v>327558</v>
      </c>
      <c r="BD88" s="54">
        <v>30546</v>
      </c>
      <c r="BE88" s="37">
        <v>29860</v>
      </c>
      <c r="BF88" s="54">
        <f t="shared" si="12"/>
        <v>40454</v>
      </c>
      <c r="BG88" s="27">
        <f t="shared" si="13"/>
        <v>46180</v>
      </c>
      <c r="BH88" s="64">
        <f t="shared" si="14"/>
        <v>60406</v>
      </c>
      <c r="BI88" s="171">
        <f t="shared" si="9"/>
        <v>30.805543525335644</v>
      </c>
      <c r="BJ88" s="113"/>
      <c r="BK88" s="113"/>
    </row>
    <row r="89" spans="1:63" ht="20.100000000000001" customHeight="1" thickBot="1" x14ac:dyDescent="0.3">
      <c r="A89" s="269"/>
      <c r="B89" s="150"/>
      <c r="C89" s="148" t="s">
        <v>159</v>
      </c>
      <c r="D89" s="153">
        <v>306432</v>
      </c>
      <c r="E89" s="152">
        <v>292499</v>
      </c>
      <c r="F89" s="152">
        <v>338069</v>
      </c>
      <c r="G89" s="152">
        <v>339241</v>
      </c>
      <c r="H89" s="152">
        <v>353336</v>
      </c>
      <c r="I89" s="152">
        <v>369767</v>
      </c>
      <c r="J89" s="152">
        <v>366911</v>
      </c>
      <c r="K89" s="152">
        <v>356512</v>
      </c>
      <c r="L89" s="152">
        <v>376807</v>
      </c>
      <c r="M89" s="152">
        <v>390535</v>
      </c>
      <c r="N89" s="152">
        <v>364862</v>
      </c>
      <c r="O89" s="152">
        <v>501624</v>
      </c>
      <c r="P89" s="358">
        <v>4356595</v>
      </c>
      <c r="Q89" s="152">
        <v>371079</v>
      </c>
      <c r="R89" s="152">
        <v>373982</v>
      </c>
      <c r="S89" s="152">
        <v>420874</v>
      </c>
      <c r="T89" s="152">
        <v>431418</v>
      </c>
      <c r="U89" s="152">
        <v>444101</v>
      </c>
      <c r="V89" s="152">
        <v>466202</v>
      </c>
      <c r="W89" s="152">
        <v>470375</v>
      </c>
      <c r="X89" s="152">
        <v>466138</v>
      </c>
      <c r="Y89" s="152">
        <v>486409</v>
      </c>
      <c r="Z89" s="152">
        <v>486346</v>
      </c>
      <c r="AA89" s="152">
        <v>483919</v>
      </c>
      <c r="AB89" s="152">
        <v>612006</v>
      </c>
      <c r="AC89" s="358">
        <v>5512849</v>
      </c>
      <c r="AD89" s="152">
        <v>478494</v>
      </c>
      <c r="AE89" s="152">
        <v>489369</v>
      </c>
      <c r="AF89" s="152">
        <v>555199</v>
      </c>
      <c r="AG89" s="152">
        <v>557745</v>
      </c>
      <c r="AH89" s="152">
        <v>623740</v>
      </c>
      <c r="AI89" s="152">
        <v>638288</v>
      </c>
      <c r="AJ89" s="152">
        <v>663650</v>
      </c>
      <c r="AK89" s="152">
        <v>840470</v>
      </c>
      <c r="AL89" s="152">
        <v>660372</v>
      </c>
      <c r="AM89" s="152">
        <v>690670</v>
      </c>
      <c r="AN89" s="152">
        <v>702098</v>
      </c>
      <c r="AO89" s="152">
        <v>841739</v>
      </c>
      <c r="AP89" s="358">
        <v>7741834</v>
      </c>
      <c r="AQ89" s="152">
        <v>689155</v>
      </c>
      <c r="AR89" s="152">
        <v>676180</v>
      </c>
      <c r="AS89" s="152">
        <v>903106</v>
      </c>
      <c r="AT89" s="152">
        <v>779900</v>
      </c>
      <c r="AU89" s="152">
        <v>841078</v>
      </c>
      <c r="AV89" s="152">
        <v>836100</v>
      </c>
      <c r="AW89" s="152">
        <v>839448</v>
      </c>
      <c r="AX89" s="152">
        <v>874261</v>
      </c>
      <c r="AY89" s="152">
        <v>847223</v>
      </c>
      <c r="AZ89" s="152">
        <v>943061</v>
      </c>
      <c r="BA89" s="152">
        <v>939749</v>
      </c>
      <c r="BB89" s="152">
        <v>1124728</v>
      </c>
      <c r="BC89" s="358">
        <v>10293989</v>
      </c>
      <c r="BD89" s="153">
        <v>926911</v>
      </c>
      <c r="BE89" s="152">
        <v>958796</v>
      </c>
      <c r="BF89" s="153">
        <f t="shared" si="12"/>
        <v>967863</v>
      </c>
      <c r="BG89" s="184">
        <f t="shared" si="13"/>
        <v>1365335</v>
      </c>
      <c r="BH89" s="185">
        <f t="shared" si="14"/>
        <v>1885707</v>
      </c>
      <c r="BI89" s="275">
        <f t="shared" ref="BI89" si="15">((BH89/BG89)-1)*100</f>
        <v>38.113137068924473</v>
      </c>
      <c r="BJ89" s="113"/>
      <c r="BK89" s="113"/>
    </row>
    <row r="90" spans="1:63" ht="20.100000000000001" customHeight="1" x14ac:dyDescent="0.25">
      <c r="A90" s="269"/>
      <c r="B90" s="492" t="s">
        <v>150</v>
      </c>
      <c r="C90" s="493"/>
      <c r="D90" s="54">
        <v>281786</v>
      </c>
      <c r="E90" s="37">
        <v>272726</v>
      </c>
      <c r="F90" s="37">
        <v>312356</v>
      </c>
      <c r="G90" s="37">
        <v>317964</v>
      </c>
      <c r="H90" s="37">
        <v>329059</v>
      </c>
      <c r="I90" s="37">
        <v>345116</v>
      </c>
      <c r="J90" s="37">
        <v>342888</v>
      </c>
      <c r="K90" s="37">
        <v>332359</v>
      </c>
      <c r="L90" s="37">
        <v>351110</v>
      </c>
      <c r="M90" s="37">
        <v>364826</v>
      </c>
      <c r="N90" s="37">
        <v>341229</v>
      </c>
      <c r="O90" s="37">
        <v>474471</v>
      </c>
      <c r="P90" s="197">
        <v>4065890</v>
      </c>
      <c r="Q90" s="37">
        <v>348097</v>
      </c>
      <c r="R90" s="37">
        <v>350353</v>
      </c>
      <c r="S90" s="37">
        <v>394352</v>
      </c>
      <c r="T90" s="37">
        <v>406065</v>
      </c>
      <c r="U90" s="37">
        <v>417578</v>
      </c>
      <c r="V90" s="37">
        <v>440340</v>
      </c>
      <c r="W90" s="37">
        <v>443387</v>
      </c>
      <c r="X90" s="37">
        <v>438437</v>
      </c>
      <c r="Y90" s="37">
        <v>462947</v>
      </c>
      <c r="Z90" s="37">
        <v>463505</v>
      </c>
      <c r="AA90" s="37">
        <v>460595</v>
      </c>
      <c r="AB90" s="37">
        <v>586714</v>
      </c>
      <c r="AC90" s="197">
        <v>5212370</v>
      </c>
      <c r="AD90" s="37">
        <v>456249</v>
      </c>
      <c r="AE90" s="37">
        <v>467916</v>
      </c>
      <c r="AF90" s="37">
        <v>530139</v>
      </c>
      <c r="AG90" s="37">
        <v>533800</v>
      </c>
      <c r="AH90" s="37">
        <v>596798</v>
      </c>
      <c r="AI90" s="37">
        <v>613839</v>
      </c>
      <c r="AJ90" s="37">
        <v>638159</v>
      </c>
      <c r="AK90" s="37">
        <v>814501</v>
      </c>
      <c r="AL90" s="37">
        <v>634781</v>
      </c>
      <c r="AM90" s="37">
        <v>663534</v>
      </c>
      <c r="AN90" s="37">
        <v>674794</v>
      </c>
      <c r="AO90" s="37">
        <v>813622</v>
      </c>
      <c r="AP90" s="197">
        <v>7438132</v>
      </c>
      <c r="AQ90" s="37">
        <v>663698</v>
      </c>
      <c r="AR90" s="37">
        <v>652188</v>
      </c>
      <c r="AS90" s="37">
        <v>875111</v>
      </c>
      <c r="AT90" s="37">
        <v>752192</v>
      </c>
      <c r="AU90" s="37">
        <v>812663</v>
      </c>
      <c r="AV90" s="37">
        <v>808772</v>
      </c>
      <c r="AW90" s="37">
        <v>811425</v>
      </c>
      <c r="AX90" s="37">
        <v>845340</v>
      </c>
      <c r="AY90" s="37">
        <v>819611</v>
      </c>
      <c r="AZ90" s="37">
        <v>912198</v>
      </c>
      <c r="BA90" s="37">
        <v>909064</v>
      </c>
      <c r="BB90" s="37">
        <v>1093969</v>
      </c>
      <c r="BC90" s="197">
        <v>9956231</v>
      </c>
      <c r="BD90" s="54">
        <v>899306</v>
      </c>
      <c r="BE90" s="37">
        <v>930422</v>
      </c>
      <c r="BF90" s="54">
        <f t="shared" si="12"/>
        <v>924165</v>
      </c>
      <c r="BG90" s="27">
        <f t="shared" si="13"/>
        <v>1315886</v>
      </c>
      <c r="BH90" s="64">
        <f t="shared" si="14"/>
        <v>1829728</v>
      </c>
      <c r="BI90" s="171">
        <f t="shared" si="9"/>
        <v>39.049127356017152</v>
      </c>
      <c r="BJ90" s="113"/>
      <c r="BK90" s="113"/>
    </row>
    <row r="91" spans="1:63" ht="20.100000000000001" customHeight="1" thickBot="1" x14ac:dyDescent="0.3">
      <c r="A91" s="269"/>
      <c r="B91" s="28" t="s">
        <v>217</v>
      </c>
      <c r="C91" s="65"/>
      <c r="D91" s="54">
        <v>24646</v>
      </c>
      <c r="E91" s="37">
        <v>19773</v>
      </c>
      <c r="F91" s="37">
        <v>25713</v>
      </c>
      <c r="G91" s="37">
        <v>21277</v>
      </c>
      <c r="H91" s="37">
        <v>24277</v>
      </c>
      <c r="I91" s="37">
        <v>24651</v>
      </c>
      <c r="J91" s="37">
        <v>24023</v>
      </c>
      <c r="K91" s="37">
        <v>24153</v>
      </c>
      <c r="L91" s="37">
        <v>25697</v>
      </c>
      <c r="M91" s="37">
        <v>25709</v>
      </c>
      <c r="N91" s="37">
        <v>23633</v>
      </c>
      <c r="O91" s="37">
        <v>27153</v>
      </c>
      <c r="P91" s="197">
        <v>290705</v>
      </c>
      <c r="Q91" s="37">
        <v>22982</v>
      </c>
      <c r="R91" s="37">
        <v>23629</v>
      </c>
      <c r="S91" s="37">
        <v>26522</v>
      </c>
      <c r="T91" s="37">
        <v>25353</v>
      </c>
      <c r="U91" s="37">
        <v>26523</v>
      </c>
      <c r="V91" s="37">
        <v>25862</v>
      </c>
      <c r="W91" s="37">
        <v>26988</v>
      </c>
      <c r="X91" s="37">
        <v>27701</v>
      </c>
      <c r="Y91" s="37">
        <v>23462</v>
      </c>
      <c r="Z91" s="37">
        <v>22841</v>
      </c>
      <c r="AA91" s="37">
        <v>23324</v>
      </c>
      <c r="AB91" s="37">
        <v>25292</v>
      </c>
      <c r="AC91" s="197">
        <v>300479</v>
      </c>
      <c r="AD91" s="37">
        <v>22245</v>
      </c>
      <c r="AE91" s="37">
        <v>21453</v>
      </c>
      <c r="AF91" s="37">
        <v>25060</v>
      </c>
      <c r="AG91" s="37">
        <v>23945</v>
      </c>
      <c r="AH91" s="37">
        <v>26942</v>
      </c>
      <c r="AI91" s="37">
        <v>24449</v>
      </c>
      <c r="AJ91" s="37">
        <v>25491</v>
      </c>
      <c r="AK91" s="37">
        <v>25969</v>
      </c>
      <c r="AL91" s="37">
        <v>25591</v>
      </c>
      <c r="AM91" s="37">
        <v>27136</v>
      </c>
      <c r="AN91" s="37">
        <v>27304</v>
      </c>
      <c r="AO91" s="37">
        <v>28117</v>
      </c>
      <c r="AP91" s="197">
        <v>303702</v>
      </c>
      <c r="AQ91" s="37">
        <v>25457</v>
      </c>
      <c r="AR91" s="37">
        <v>23992</v>
      </c>
      <c r="AS91" s="37">
        <v>27995</v>
      </c>
      <c r="AT91" s="37">
        <v>27708</v>
      </c>
      <c r="AU91" s="37">
        <v>28415</v>
      </c>
      <c r="AV91" s="37">
        <v>27328</v>
      </c>
      <c r="AW91" s="37">
        <v>28023</v>
      </c>
      <c r="AX91" s="37">
        <v>28921</v>
      </c>
      <c r="AY91" s="37">
        <v>27612</v>
      </c>
      <c r="AZ91" s="37">
        <v>30863</v>
      </c>
      <c r="BA91" s="37">
        <v>30685</v>
      </c>
      <c r="BB91" s="37">
        <v>30759</v>
      </c>
      <c r="BC91" s="197">
        <v>337758</v>
      </c>
      <c r="BD91" s="54">
        <v>27605</v>
      </c>
      <c r="BE91" s="37">
        <v>28374</v>
      </c>
      <c r="BF91" s="54">
        <f t="shared" si="12"/>
        <v>43698</v>
      </c>
      <c r="BG91" s="27">
        <f t="shared" si="13"/>
        <v>49449</v>
      </c>
      <c r="BH91" s="64">
        <f t="shared" si="14"/>
        <v>55979</v>
      </c>
      <c r="BI91" s="171">
        <f t="shared" si="9"/>
        <v>13.20552488422415</v>
      </c>
      <c r="BJ91" s="113"/>
      <c r="BK91" s="113"/>
    </row>
    <row r="92" spans="1:63" ht="20.100000000000001" customHeight="1" thickBot="1" x14ac:dyDescent="0.3">
      <c r="A92" s="269"/>
      <c r="B92" s="150"/>
      <c r="C92" s="148" t="s">
        <v>160</v>
      </c>
      <c r="D92" s="153">
        <v>95502</v>
      </c>
      <c r="E92" s="152">
        <v>87124</v>
      </c>
      <c r="F92" s="152">
        <v>107153</v>
      </c>
      <c r="G92" s="152">
        <v>106955</v>
      </c>
      <c r="H92" s="152">
        <v>106806</v>
      </c>
      <c r="I92" s="152">
        <v>113365</v>
      </c>
      <c r="J92" s="152">
        <v>119958</v>
      </c>
      <c r="K92" s="152">
        <v>118869</v>
      </c>
      <c r="L92" s="152">
        <v>132487</v>
      </c>
      <c r="M92" s="152">
        <v>139258</v>
      </c>
      <c r="N92" s="152">
        <v>131928</v>
      </c>
      <c r="O92" s="152">
        <v>155999</v>
      </c>
      <c r="P92" s="358">
        <v>1415404</v>
      </c>
      <c r="Q92" s="152">
        <v>137971</v>
      </c>
      <c r="R92" s="152">
        <v>134573</v>
      </c>
      <c r="S92" s="152">
        <v>145915</v>
      </c>
      <c r="T92" s="152">
        <v>154174</v>
      </c>
      <c r="U92" s="152">
        <v>154973</v>
      </c>
      <c r="V92" s="152">
        <v>156244</v>
      </c>
      <c r="W92" s="152">
        <v>162467</v>
      </c>
      <c r="X92" s="152">
        <v>170933</v>
      </c>
      <c r="Y92" s="152">
        <v>177830</v>
      </c>
      <c r="Z92" s="152">
        <v>175562</v>
      </c>
      <c r="AA92" s="152">
        <v>176697</v>
      </c>
      <c r="AB92" s="152">
        <v>217425</v>
      </c>
      <c r="AC92" s="358">
        <v>1964764</v>
      </c>
      <c r="AD92" s="152">
        <v>184669</v>
      </c>
      <c r="AE92" s="152">
        <v>177670</v>
      </c>
      <c r="AF92" s="152">
        <v>215433</v>
      </c>
      <c r="AG92" s="152">
        <v>212123</v>
      </c>
      <c r="AH92" s="152">
        <v>241307</v>
      </c>
      <c r="AI92" s="152">
        <v>234373</v>
      </c>
      <c r="AJ92" s="152">
        <v>240854</v>
      </c>
      <c r="AK92" s="152">
        <v>247198</v>
      </c>
      <c r="AL92" s="152">
        <v>254434</v>
      </c>
      <c r="AM92" s="152">
        <v>258709</v>
      </c>
      <c r="AN92" s="152">
        <v>258555</v>
      </c>
      <c r="AO92" s="152">
        <v>278938</v>
      </c>
      <c r="AP92" s="358">
        <v>2804263</v>
      </c>
      <c r="AQ92" s="152">
        <v>261089</v>
      </c>
      <c r="AR92" s="152">
        <v>236611</v>
      </c>
      <c r="AS92" s="152">
        <v>271441</v>
      </c>
      <c r="AT92" s="152">
        <v>267090</v>
      </c>
      <c r="AU92" s="152">
        <v>268936</v>
      </c>
      <c r="AV92" s="152">
        <v>265161</v>
      </c>
      <c r="AW92" s="152">
        <v>280122</v>
      </c>
      <c r="AX92" s="152">
        <v>289202</v>
      </c>
      <c r="AY92" s="152">
        <v>283294</v>
      </c>
      <c r="AZ92" s="152">
        <v>302246</v>
      </c>
      <c r="BA92" s="152">
        <v>302669</v>
      </c>
      <c r="BB92" s="152">
        <v>328149</v>
      </c>
      <c r="BC92" s="358">
        <v>3356010</v>
      </c>
      <c r="BD92" s="153">
        <v>296557</v>
      </c>
      <c r="BE92" s="152">
        <v>297001</v>
      </c>
      <c r="BF92" s="153">
        <f t="shared" si="12"/>
        <v>362339</v>
      </c>
      <c r="BG92" s="184">
        <f t="shared" si="13"/>
        <v>497700</v>
      </c>
      <c r="BH92" s="185">
        <f t="shared" si="14"/>
        <v>593558</v>
      </c>
      <c r="BI92" s="275">
        <f t="shared" si="9"/>
        <v>19.260196905766524</v>
      </c>
      <c r="BJ92" s="113"/>
      <c r="BK92" s="113"/>
    </row>
    <row r="93" spans="1:63" ht="20.100000000000001" customHeight="1" x14ac:dyDescent="0.25">
      <c r="A93" s="269"/>
      <c r="B93" s="28" t="s">
        <v>146</v>
      </c>
      <c r="C93" s="65"/>
      <c r="D93" s="54">
        <v>92136</v>
      </c>
      <c r="E93" s="37">
        <v>84364</v>
      </c>
      <c r="F93" s="37">
        <v>103708</v>
      </c>
      <c r="G93" s="37">
        <v>103901</v>
      </c>
      <c r="H93" s="37">
        <v>103681</v>
      </c>
      <c r="I93" s="37">
        <v>109803</v>
      </c>
      <c r="J93" s="37">
        <v>116652</v>
      </c>
      <c r="K93" s="37">
        <v>115399</v>
      </c>
      <c r="L93" s="37">
        <v>128531</v>
      </c>
      <c r="M93" s="37">
        <v>135718</v>
      </c>
      <c r="N93" s="37">
        <v>128086</v>
      </c>
      <c r="O93" s="37">
        <v>152879</v>
      </c>
      <c r="P93" s="197">
        <v>1374858</v>
      </c>
      <c r="Q93" s="37">
        <v>134392</v>
      </c>
      <c r="R93" s="37">
        <v>131367</v>
      </c>
      <c r="S93" s="37">
        <v>142417</v>
      </c>
      <c r="T93" s="37">
        <v>150865</v>
      </c>
      <c r="U93" s="37">
        <v>151546</v>
      </c>
      <c r="V93" s="37">
        <v>152532</v>
      </c>
      <c r="W93" s="37">
        <v>159036</v>
      </c>
      <c r="X93" s="37">
        <v>167448</v>
      </c>
      <c r="Y93" s="37">
        <v>174005</v>
      </c>
      <c r="Z93" s="37">
        <v>172076</v>
      </c>
      <c r="AA93" s="37">
        <v>172981</v>
      </c>
      <c r="AB93" s="37">
        <v>214177</v>
      </c>
      <c r="AC93" s="197">
        <v>1922842</v>
      </c>
      <c r="AD93" s="37">
        <v>180796</v>
      </c>
      <c r="AE93" s="37">
        <v>174503</v>
      </c>
      <c r="AF93" s="37">
        <v>211577</v>
      </c>
      <c r="AG93" s="37">
        <v>208341</v>
      </c>
      <c r="AH93" s="37">
        <v>237142</v>
      </c>
      <c r="AI93" s="37">
        <v>230204</v>
      </c>
      <c r="AJ93" s="37">
        <v>236785</v>
      </c>
      <c r="AK93" s="37">
        <v>242920</v>
      </c>
      <c r="AL93" s="37">
        <v>250125</v>
      </c>
      <c r="AM93" s="37">
        <v>254433</v>
      </c>
      <c r="AN93" s="37">
        <v>253967</v>
      </c>
      <c r="AO93" s="37">
        <v>274909</v>
      </c>
      <c r="AP93" s="197">
        <v>2755702</v>
      </c>
      <c r="AQ93" s="37">
        <v>256273</v>
      </c>
      <c r="AR93" s="37">
        <v>232640</v>
      </c>
      <c r="AS93" s="37">
        <v>268063</v>
      </c>
      <c r="AT93" s="37">
        <v>263917</v>
      </c>
      <c r="AU93" s="37">
        <v>265584</v>
      </c>
      <c r="AV93" s="37">
        <v>261894</v>
      </c>
      <c r="AW93" s="37">
        <v>276711</v>
      </c>
      <c r="AX93" s="37">
        <v>285225</v>
      </c>
      <c r="AY93" s="37">
        <v>279353</v>
      </c>
      <c r="AZ93" s="37">
        <v>298844</v>
      </c>
      <c r="BA93" s="37">
        <v>298943</v>
      </c>
      <c r="BB93" s="37">
        <v>324936</v>
      </c>
      <c r="BC93" s="197">
        <v>3312383</v>
      </c>
      <c r="BD93" s="54">
        <v>293106</v>
      </c>
      <c r="BE93" s="37">
        <v>294003</v>
      </c>
      <c r="BF93" s="54">
        <f t="shared" si="12"/>
        <v>355299</v>
      </c>
      <c r="BG93" s="27">
        <f t="shared" si="13"/>
        <v>488913</v>
      </c>
      <c r="BH93" s="64">
        <f t="shared" si="14"/>
        <v>587109</v>
      </c>
      <c r="BI93" s="171">
        <f t="shared" si="9"/>
        <v>20.084554920814135</v>
      </c>
      <c r="BJ93" s="113"/>
      <c r="BK93" s="113"/>
    </row>
    <row r="94" spans="1:63" ht="20.100000000000001" customHeight="1" thickBot="1" x14ac:dyDescent="0.3">
      <c r="A94" s="269"/>
      <c r="B94" s="29" t="s">
        <v>147</v>
      </c>
      <c r="C94" s="66"/>
      <c r="D94" s="120">
        <v>3366</v>
      </c>
      <c r="E94" s="121">
        <v>2760</v>
      </c>
      <c r="F94" s="121">
        <v>3445</v>
      </c>
      <c r="G94" s="121">
        <v>3054</v>
      </c>
      <c r="H94" s="121">
        <v>3125</v>
      </c>
      <c r="I94" s="121">
        <v>3562</v>
      </c>
      <c r="J94" s="121">
        <v>3306</v>
      </c>
      <c r="K94" s="121">
        <v>3470</v>
      </c>
      <c r="L94" s="121">
        <v>3956</v>
      </c>
      <c r="M94" s="121">
        <v>3540</v>
      </c>
      <c r="N94" s="121">
        <v>3842</v>
      </c>
      <c r="O94" s="121">
        <v>3120</v>
      </c>
      <c r="P94" s="189">
        <v>40546</v>
      </c>
      <c r="Q94" s="121">
        <v>3579</v>
      </c>
      <c r="R94" s="121">
        <v>3206</v>
      </c>
      <c r="S94" s="121">
        <v>3498</v>
      </c>
      <c r="T94" s="121">
        <v>3309</v>
      </c>
      <c r="U94" s="121">
        <v>3427</v>
      </c>
      <c r="V94" s="121">
        <v>3712</v>
      </c>
      <c r="W94" s="121">
        <v>3431</v>
      </c>
      <c r="X94" s="121">
        <v>3485</v>
      </c>
      <c r="Y94" s="121">
        <v>3825</v>
      </c>
      <c r="Z94" s="121">
        <v>3486</v>
      </c>
      <c r="AA94" s="121">
        <v>3716</v>
      </c>
      <c r="AB94" s="121">
        <v>3248</v>
      </c>
      <c r="AC94" s="189">
        <v>41922</v>
      </c>
      <c r="AD94" s="121">
        <v>3873</v>
      </c>
      <c r="AE94" s="121">
        <v>3167</v>
      </c>
      <c r="AF94" s="121">
        <v>3856</v>
      </c>
      <c r="AG94" s="121">
        <v>3782</v>
      </c>
      <c r="AH94" s="121">
        <v>4165</v>
      </c>
      <c r="AI94" s="121">
        <v>4169</v>
      </c>
      <c r="AJ94" s="121">
        <v>4069</v>
      </c>
      <c r="AK94" s="121">
        <v>4278</v>
      </c>
      <c r="AL94" s="121">
        <v>4309</v>
      </c>
      <c r="AM94" s="121">
        <v>4276</v>
      </c>
      <c r="AN94" s="121">
        <v>4588</v>
      </c>
      <c r="AO94" s="121">
        <v>4029</v>
      </c>
      <c r="AP94" s="189">
        <v>48561</v>
      </c>
      <c r="AQ94" s="121">
        <v>4816</v>
      </c>
      <c r="AR94" s="121">
        <v>3971</v>
      </c>
      <c r="AS94" s="121">
        <v>3378</v>
      </c>
      <c r="AT94" s="121">
        <v>3173</v>
      </c>
      <c r="AU94" s="121">
        <v>3352</v>
      </c>
      <c r="AV94" s="121">
        <v>3267</v>
      </c>
      <c r="AW94" s="121">
        <v>3411</v>
      </c>
      <c r="AX94" s="121">
        <v>3977</v>
      </c>
      <c r="AY94" s="121">
        <v>3941</v>
      </c>
      <c r="AZ94" s="121">
        <v>3402</v>
      </c>
      <c r="BA94" s="121">
        <v>3726</v>
      </c>
      <c r="BB94" s="121">
        <v>3213</v>
      </c>
      <c r="BC94" s="189">
        <v>43627</v>
      </c>
      <c r="BD94" s="120">
        <v>3451</v>
      </c>
      <c r="BE94" s="121">
        <v>2998</v>
      </c>
      <c r="BF94" s="120">
        <f t="shared" si="12"/>
        <v>7040</v>
      </c>
      <c r="BG94" s="229">
        <f t="shared" si="13"/>
        <v>8787</v>
      </c>
      <c r="BH94" s="351">
        <f t="shared" si="14"/>
        <v>6449</v>
      </c>
      <c r="BI94" s="171">
        <f t="shared" si="9"/>
        <v>-26.607488335040397</v>
      </c>
      <c r="BJ94" s="113"/>
      <c r="BK94" s="113"/>
    </row>
    <row r="95" spans="1:63" ht="20.100000000000001" customHeight="1" thickBot="1" x14ac:dyDescent="0.3">
      <c r="A95" s="269"/>
      <c r="B95" s="456" t="s">
        <v>269</v>
      </c>
      <c r="C95" s="455"/>
      <c r="D95" s="121"/>
      <c r="E95" s="121"/>
      <c r="F95" s="37"/>
      <c r="G95" s="37"/>
      <c r="H95" s="37"/>
      <c r="I95" s="37"/>
      <c r="J95" s="37"/>
      <c r="K95" s="37"/>
      <c r="L95" s="37"/>
      <c r="M95" s="37"/>
      <c r="N95" s="121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27"/>
      <c r="BH95" s="229"/>
      <c r="BI95" s="449"/>
      <c r="BJ95" s="113"/>
      <c r="BK95" s="113"/>
    </row>
    <row r="96" spans="1:63" s="343" customFormat="1" ht="20.100000000000001" customHeight="1" thickBot="1" x14ac:dyDescent="0.3">
      <c r="A96" s="269"/>
      <c r="B96" s="156" t="s">
        <v>156</v>
      </c>
      <c r="C96" s="139"/>
      <c r="D96" s="165"/>
      <c r="E96" s="165"/>
      <c r="F96" s="137"/>
      <c r="G96" s="137"/>
      <c r="H96" s="137"/>
      <c r="I96" s="137"/>
      <c r="J96" s="137"/>
      <c r="K96" s="137"/>
      <c r="L96" s="137"/>
      <c r="M96" s="137"/>
      <c r="N96" s="165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31"/>
      <c r="BG96" s="225"/>
      <c r="BH96" s="285"/>
      <c r="BI96" s="42"/>
      <c r="BJ96" s="113"/>
      <c r="BK96" s="113"/>
    </row>
    <row r="97" spans="1:63" s="343" customFormat="1" ht="20.100000000000001" customHeight="1" thickBot="1" x14ac:dyDescent="0.35">
      <c r="A97" s="269"/>
      <c r="B97" s="149"/>
      <c r="C97" s="148" t="s">
        <v>205</v>
      </c>
      <c r="D97" s="154">
        <v>7716.369539061001</v>
      </c>
      <c r="E97" s="155">
        <v>6138.5304445011998</v>
      </c>
      <c r="F97" s="155">
        <v>7697.5132325352006</v>
      </c>
      <c r="G97" s="155">
        <v>8833.8120219911998</v>
      </c>
      <c r="H97" s="155">
        <v>7755.9302820874</v>
      </c>
      <c r="I97" s="155">
        <v>8070.6604925987995</v>
      </c>
      <c r="J97" s="155">
        <v>7440.9820989026002</v>
      </c>
      <c r="K97" s="155">
        <v>6944.8230265124002</v>
      </c>
      <c r="L97" s="155">
        <v>7259.7404354620003</v>
      </c>
      <c r="M97" s="155">
        <v>8073.8267754926001</v>
      </c>
      <c r="N97" s="155">
        <v>7182.9155399548008</v>
      </c>
      <c r="O97" s="155">
        <v>10684.7354228028</v>
      </c>
      <c r="P97" s="198">
        <v>93799.839311901989</v>
      </c>
      <c r="Q97" s="155">
        <v>6986.3160900546</v>
      </c>
      <c r="R97" s="155">
        <v>6284.8711499102001</v>
      </c>
      <c r="S97" s="155">
        <v>7359.0115466900006</v>
      </c>
      <c r="T97" s="155">
        <v>7662.2827787677998</v>
      </c>
      <c r="U97" s="155">
        <v>7472.1243663828</v>
      </c>
      <c r="V97" s="155">
        <v>7479.0635628206001</v>
      </c>
      <c r="W97" s="155">
        <v>6736.8815804114001</v>
      </c>
      <c r="X97" s="155">
        <v>7236.0082641319996</v>
      </c>
      <c r="Y97" s="155">
        <v>6885.5180575761997</v>
      </c>
      <c r="Z97" s="155">
        <v>6719.719280716</v>
      </c>
      <c r="AA97" s="155">
        <v>6907.1747503614015</v>
      </c>
      <c r="AB97" s="155">
        <v>8592.7434320960001</v>
      </c>
      <c r="AC97" s="198">
        <v>86321.714859919011</v>
      </c>
      <c r="AD97" s="154">
        <v>6238.0576723486001</v>
      </c>
      <c r="AE97" s="155">
        <v>5311.1436857200006</v>
      </c>
      <c r="AF97" s="155">
        <v>7367.3982938946001</v>
      </c>
      <c r="AG97" s="155">
        <v>6688.9698657073995</v>
      </c>
      <c r="AH97" s="155">
        <v>7888.8491891642007</v>
      </c>
      <c r="AI97" s="155">
        <v>7242.5202188754001</v>
      </c>
      <c r="AJ97" s="155">
        <v>6783.5632090827994</v>
      </c>
      <c r="AK97" s="155">
        <v>6939.312601353</v>
      </c>
      <c r="AL97" s="155">
        <v>6579.3384021768015</v>
      </c>
      <c r="AM97" s="155">
        <v>7234.1347202218003</v>
      </c>
      <c r="AN97" s="155">
        <v>6747.8678569726007</v>
      </c>
      <c r="AO97" s="155">
        <v>8229.4301813540005</v>
      </c>
      <c r="AP97" s="198">
        <v>83250.585896871198</v>
      </c>
      <c r="AQ97" s="155">
        <v>6008.9771493673998</v>
      </c>
      <c r="AR97" s="155">
        <v>5184.3637264658009</v>
      </c>
      <c r="AS97" s="155">
        <v>6486.1228227814008</v>
      </c>
      <c r="AT97" s="155">
        <v>7964.0370098186004</v>
      </c>
      <c r="AU97" s="155">
        <v>6758.5539813394007</v>
      </c>
      <c r="AV97" s="155">
        <v>6756.8866622617998</v>
      </c>
      <c r="AW97" s="155">
        <v>6183.0343577098001</v>
      </c>
      <c r="AX97" s="155">
        <v>6715.2610008315996</v>
      </c>
      <c r="AY97" s="155">
        <v>5557.4018096326008</v>
      </c>
      <c r="AZ97" s="155">
        <v>6934.2205408753998</v>
      </c>
      <c r="BA97" s="155">
        <v>6208.5392697669995</v>
      </c>
      <c r="BB97" s="155">
        <v>7384.9567391778</v>
      </c>
      <c r="BC97" s="198">
        <v>78142.355070028614</v>
      </c>
      <c r="BD97" s="154">
        <v>6156.6423901143999</v>
      </c>
      <c r="BE97" s="155">
        <v>5534.8558204122</v>
      </c>
      <c r="BF97" s="154">
        <f>SUM($AD97:$AE97)</f>
        <v>11549.2013580686</v>
      </c>
      <c r="BG97" s="184">
        <f>SUM($AQ97:$AR97)</f>
        <v>11193.340875833201</v>
      </c>
      <c r="BH97" s="185">
        <f>SUM($BD97:$BE97)</f>
        <v>11691.498210526599</v>
      </c>
      <c r="BI97" s="275">
        <f t="shared" ref="BI97:BI99" si="16">((BH97/BG97)-1)*100</f>
        <v>4.4504794432637773</v>
      </c>
      <c r="BJ97" s="113"/>
      <c r="BK97" s="113"/>
    </row>
    <row r="98" spans="1:63" ht="20.100000000000001" customHeight="1" x14ac:dyDescent="0.2">
      <c r="A98" s="269"/>
      <c r="B98" s="18" t="s">
        <v>207</v>
      </c>
      <c r="C98" s="19"/>
      <c r="D98" s="329"/>
      <c r="E98" s="328"/>
      <c r="F98" s="328"/>
      <c r="G98" s="328"/>
      <c r="H98" s="328"/>
      <c r="I98" s="328"/>
      <c r="J98" s="328"/>
      <c r="K98" s="328"/>
      <c r="L98" s="328"/>
      <c r="M98" s="328"/>
      <c r="N98" s="328"/>
      <c r="O98" s="328"/>
      <c r="P98" s="330"/>
      <c r="Q98" s="328"/>
      <c r="R98" s="328"/>
      <c r="S98" s="328"/>
      <c r="T98" s="328"/>
      <c r="U98" s="328"/>
      <c r="V98" s="328"/>
      <c r="W98" s="328"/>
      <c r="X98" s="328"/>
      <c r="Y98" s="328"/>
      <c r="Z98" s="328"/>
      <c r="AA98" s="328"/>
      <c r="AB98" s="328"/>
      <c r="AC98" s="330"/>
      <c r="AD98" s="329"/>
      <c r="AE98" s="328"/>
      <c r="AF98" s="328"/>
      <c r="AG98" s="328"/>
      <c r="AH98" s="328"/>
      <c r="AI98" s="328"/>
      <c r="AJ98" s="328"/>
      <c r="AK98" s="328"/>
      <c r="AL98" s="328"/>
      <c r="AM98" s="328"/>
      <c r="AN98" s="328"/>
      <c r="AO98" s="328"/>
      <c r="AP98" s="330"/>
      <c r="AQ98" s="328"/>
      <c r="AR98" s="328"/>
      <c r="AS98" s="328"/>
      <c r="AT98" s="328"/>
      <c r="AU98" s="328"/>
      <c r="AV98" s="328"/>
      <c r="AW98" s="328"/>
      <c r="AX98" s="328"/>
      <c r="AY98" s="328"/>
      <c r="AZ98" s="328"/>
      <c r="BA98" s="328"/>
      <c r="BB98" s="328"/>
      <c r="BC98" s="330"/>
      <c r="BD98" s="329"/>
      <c r="BE98" s="328"/>
      <c r="BF98" s="359"/>
      <c r="BG98" s="222"/>
      <c r="BH98" s="354"/>
      <c r="BI98" s="166"/>
      <c r="BJ98" s="113"/>
      <c r="BK98" s="113"/>
    </row>
    <row r="99" spans="1:63" s="342" customFormat="1" ht="20.100000000000001" customHeight="1" x14ac:dyDescent="0.25">
      <c r="A99" s="269"/>
      <c r="B99" s="497" t="s">
        <v>39</v>
      </c>
      <c r="C99" s="496"/>
      <c r="D99" s="54">
        <v>6596.3446734300005</v>
      </c>
      <c r="E99" s="37">
        <v>5228.4228063299997</v>
      </c>
      <c r="F99" s="37">
        <v>6614.9200531500001</v>
      </c>
      <c r="G99" s="37">
        <v>7492.6957562599991</v>
      </c>
      <c r="H99" s="37">
        <v>6402.8919354399995</v>
      </c>
      <c r="I99" s="37">
        <v>6645.3449047599997</v>
      </c>
      <c r="J99" s="37">
        <v>6334.9233422200004</v>
      </c>
      <c r="K99" s="37">
        <v>5926.3813839499999</v>
      </c>
      <c r="L99" s="37">
        <v>6234.2657743700001</v>
      </c>
      <c r="M99" s="37">
        <v>6819.5506255699993</v>
      </c>
      <c r="N99" s="37">
        <v>6144.8676103200005</v>
      </c>
      <c r="O99" s="37">
        <v>9281.2980494900003</v>
      </c>
      <c r="P99" s="197">
        <v>79721.90691528999</v>
      </c>
      <c r="Q99" s="37">
        <v>6062.9676833200001</v>
      </c>
      <c r="R99" s="37">
        <v>5509.9389737900001</v>
      </c>
      <c r="S99" s="37">
        <v>6408.7930660800002</v>
      </c>
      <c r="T99" s="37">
        <v>6801.4414083900001</v>
      </c>
      <c r="U99" s="37">
        <v>6410.4396427000001</v>
      </c>
      <c r="V99" s="37">
        <v>6476.0578746900001</v>
      </c>
      <c r="W99" s="37">
        <v>5928.2949617100003</v>
      </c>
      <c r="X99" s="37">
        <v>6382.4153620399993</v>
      </c>
      <c r="Y99" s="37">
        <v>6149.5885171</v>
      </c>
      <c r="Z99" s="37">
        <v>5990.0971402799996</v>
      </c>
      <c r="AA99" s="37">
        <v>6205.1945416400013</v>
      </c>
      <c r="AB99" s="37">
        <v>7743.5521639399994</v>
      </c>
      <c r="AC99" s="197">
        <v>76068.781335680003</v>
      </c>
      <c r="AD99" s="54">
        <v>5635.8658635299998</v>
      </c>
      <c r="AE99" s="37">
        <v>4649.1060121500004</v>
      </c>
      <c r="AF99" s="37">
        <v>6459.7538471799999</v>
      </c>
      <c r="AG99" s="37">
        <v>5964.9687681799996</v>
      </c>
      <c r="AH99" s="37">
        <v>6208.8138170400007</v>
      </c>
      <c r="AI99" s="37">
        <v>6275.6686914700003</v>
      </c>
      <c r="AJ99" s="37">
        <v>5991.4860550999992</v>
      </c>
      <c r="AK99" s="37">
        <v>6137.2970939199995</v>
      </c>
      <c r="AL99" s="37">
        <v>5867.183531390001</v>
      </c>
      <c r="AM99" s="37">
        <v>6265.11154498</v>
      </c>
      <c r="AN99" s="37">
        <v>5984.9182771900005</v>
      </c>
      <c r="AO99" s="37">
        <v>7292.79657658</v>
      </c>
      <c r="AP99" s="197">
        <v>72732.970078710001</v>
      </c>
      <c r="AQ99" s="37">
        <v>5325.97562045</v>
      </c>
      <c r="AR99" s="37">
        <v>4643.7459878300006</v>
      </c>
      <c r="AS99" s="37">
        <v>5761.3858914700004</v>
      </c>
      <c r="AT99" s="37">
        <v>7159.5847826400004</v>
      </c>
      <c r="AU99" s="37">
        <v>5982.0077348900004</v>
      </c>
      <c r="AV99" s="37">
        <v>5958.2740504200001</v>
      </c>
      <c r="AW99" s="37">
        <v>5594.71140801</v>
      </c>
      <c r="AX99" s="37">
        <v>6048.5772717999998</v>
      </c>
      <c r="AY99" s="37">
        <v>4976.2899308600008</v>
      </c>
      <c r="AZ99" s="37">
        <v>6232.1602937899997</v>
      </c>
      <c r="BA99" s="37">
        <v>5629.5137773999995</v>
      </c>
      <c r="BB99" s="37">
        <v>6668.3216274300003</v>
      </c>
      <c r="BC99" s="197">
        <v>69980.548376990017</v>
      </c>
      <c r="BD99" s="54">
        <v>5591.9842135899999</v>
      </c>
      <c r="BE99" s="37">
        <v>5009.6657742300004</v>
      </c>
      <c r="BF99" s="54">
        <f>SUM($AD99:$AE99)</f>
        <v>10284.971875679999</v>
      </c>
      <c r="BG99" s="27">
        <f>SUM($AQ99:$AR99)</f>
        <v>9969.7216082800005</v>
      </c>
      <c r="BH99" s="64">
        <f>SUM($BD99:$BE99)</f>
        <v>10601.649987820001</v>
      </c>
      <c r="BI99" s="171">
        <f t="shared" si="16"/>
        <v>6.3384756803557485</v>
      </c>
      <c r="BJ99" s="113"/>
      <c r="BK99" s="113"/>
    </row>
    <row r="100" spans="1:63" ht="20.100000000000001" customHeight="1" x14ac:dyDescent="0.2">
      <c r="A100" s="269"/>
      <c r="B100" s="25" t="s">
        <v>208</v>
      </c>
      <c r="C100" s="30"/>
      <c r="D100" s="54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19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197"/>
      <c r="AD100" s="54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19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197"/>
      <c r="BD100" s="54"/>
      <c r="BE100" s="37"/>
      <c r="BF100" s="54"/>
      <c r="BG100" s="27"/>
      <c r="BH100" s="64"/>
      <c r="BI100" s="172"/>
      <c r="BJ100" s="113"/>
      <c r="BK100" s="129"/>
    </row>
    <row r="101" spans="1:63" ht="20.100000000000001" customHeight="1" thickBot="1" x14ac:dyDescent="0.3">
      <c r="A101" s="269"/>
      <c r="B101" s="497" t="s">
        <v>39</v>
      </c>
      <c r="C101" s="496"/>
      <c r="D101" s="54">
        <v>1120.024865631</v>
      </c>
      <c r="E101" s="37">
        <v>910.10763817120005</v>
      </c>
      <c r="F101" s="37">
        <v>1082.5931793852001</v>
      </c>
      <c r="G101" s="37">
        <v>1341.1162657312</v>
      </c>
      <c r="H101" s="37">
        <v>1353.0383466474002</v>
      </c>
      <c r="I101" s="37">
        <v>1425.3155878388</v>
      </c>
      <c r="J101" s="37">
        <v>1106.0587566826</v>
      </c>
      <c r="K101" s="37">
        <v>1018.4416425624001</v>
      </c>
      <c r="L101" s="37">
        <v>1025.4746610919999</v>
      </c>
      <c r="M101" s="37">
        <v>1254.2761499226003</v>
      </c>
      <c r="N101" s="37">
        <v>1038.0479296348001</v>
      </c>
      <c r="O101" s="37">
        <v>1403.4373733128</v>
      </c>
      <c r="P101" s="197">
        <v>14077.932396611999</v>
      </c>
      <c r="Q101" s="37">
        <v>923.34840673460008</v>
      </c>
      <c r="R101" s="37">
        <v>774.93217612019998</v>
      </c>
      <c r="S101" s="37">
        <v>950.21848061000014</v>
      </c>
      <c r="T101" s="37">
        <v>860.84137037779999</v>
      </c>
      <c r="U101" s="37">
        <v>1061.6847236828</v>
      </c>
      <c r="V101" s="37">
        <v>1003.0056881305999</v>
      </c>
      <c r="W101" s="37">
        <v>808.58661870139997</v>
      </c>
      <c r="X101" s="37">
        <v>853.59290209200014</v>
      </c>
      <c r="Y101" s="37">
        <v>735.92954047620003</v>
      </c>
      <c r="Z101" s="37">
        <v>729.622140436</v>
      </c>
      <c r="AA101" s="37">
        <v>701.9802087214</v>
      </c>
      <c r="AB101" s="37">
        <v>849.19126815600009</v>
      </c>
      <c r="AC101" s="197">
        <v>10252.933524239001</v>
      </c>
      <c r="AD101" s="54">
        <v>602.19180881860007</v>
      </c>
      <c r="AE101" s="37">
        <v>662.03767356999992</v>
      </c>
      <c r="AF101" s="37">
        <v>907.64444671460001</v>
      </c>
      <c r="AG101" s="37">
        <v>724.00109752740013</v>
      </c>
      <c r="AH101" s="37">
        <v>1680.0353721242002</v>
      </c>
      <c r="AI101" s="37">
        <v>966.85152740540013</v>
      </c>
      <c r="AJ101" s="37">
        <v>792.07715398280004</v>
      </c>
      <c r="AK101" s="37">
        <v>802.01550743300004</v>
      </c>
      <c r="AL101" s="37">
        <v>712.15487078680007</v>
      </c>
      <c r="AM101" s="37">
        <v>969.0231752418</v>
      </c>
      <c r="AN101" s="37">
        <v>762.94957978260004</v>
      </c>
      <c r="AO101" s="37">
        <v>936.6336047740001</v>
      </c>
      <c r="AP101" s="197">
        <v>10517.615818161201</v>
      </c>
      <c r="AQ101" s="37">
        <v>683.00152891739992</v>
      </c>
      <c r="AR101" s="37">
        <v>540.61773863580004</v>
      </c>
      <c r="AS101" s="37">
        <v>724.73693131139999</v>
      </c>
      <c r="AT101" s="37">
        <v>804.45222717859997</v>
      </c>
      <c r="AU101" s="37">
        <v>776.54624644939997</v>
      </c>
      <c r="AV101" s="37">
        <v>798.6126118418</v>
      </c>
      <c r="AW101" s="37">
        <v>588.32294969980012</v>
      </c>
      <c r="AX101" s="37">
        <v>666.68372903160014</v>
      </c>
      <c r="AY101" s="37">
        <v>581.11187877260011</v>
      </c>
      <c r="AZ101" s="37">
        <v>702.06024708540008</v>
      </c>
      <c r="BA101" s="37">
        <v>579.02549236700008</v>
      </c>
      <c r="BB101" s="37">
        <v>716.63511174780001</v>
      </c>
      <c r="BC101" s="197">
        <v>8161.8066930385994</v>
      </c>
      <c r="BD101" s="54">
        <v>564.65817652440001</v>
      </c>
      <c r="BE101" s="37">
        <v>525.19004618220004</v>
      </c>
      <c r="BF101" s="54">
        <f>SUM($AD101:$AE101)</f>
        <v>1264.2294823886</v>
      </c>
      <c r="BG101" s="27">
        <f>SUM($AQ101:$AR101)</f>
        <v>1223.6192675532</v>
      </c>
      <c r="BH101" s="64">
        <f>SUM($BD101:$BE101)</f>
        <v>1089.8482227066002</v>
      </c>
      <c r="BI101" s="171">
        <f t="shared" ref="BI101:BI109" si="17">((BH101/BG101)-1)*100</f>
        <v>-10.932407521997744</v>
      </c>
      <c r="BJ101" s="113"/>
      <c r="BK101" s="113"/>
    </row>
    <row r="102" spans="1:63" s="343" customFormat="1" ht="20.100000000000001" customHeight="1" thickBot="1" x14ac:dyDescent="0.35">
      <c r="A102" s="269"/>
      <c r="B102" s="149"/>
      <c r="C102" s="148" t="s">
        <v>206</v>
      </c>
      <c r="D102" s="154">
        <v>10451.720425029402</v>
      </c>
      <c r="E102" s="155">
        <v>8714.7033388664022</v>
      </c>
      <c r="F102" s="155">
        <v>11004.482087016973</v>
      </c>
      <c r="G102" s="155">
        <v>11116.109880410018</v>
      </c>
      <c r="H102" s="155">
        <v>11710.30497297199</v>
      </c>
      <c r="I102" s="155">
        <v>10990.161223948413</v>
      </c>
      <c r="J102" s="155">
        <v>10385.021806246807</v>
      </c>
      <c r="K102" s="155">
        <v>10787.260528856592</v>
      </c>
      <c r="L102" s="155">
        <v>10969.835685481572</v>
      </c>
      <c r="M102" s="155">
        <v>13439.643139325803</v>
      </c>
      <c r="N102" s="155">
        <v>10170.329130825196</v>
      </c>
      <c r="O102" s="155">
        <v>17848.535660517377</v>
      </c>
      <c r="P102" s="198">
        <v>137588.10787949653</v>
      </c>
      <c r="Q102" s="155">
        <v>9716.0368210186152</v>
      </c>
      <c r="R102" s="155">
        <v>8899.9407124214031</v>
      </c>
      <c r="S102" s="155">
        <v>10555.106403488422</v>
      </c>
      <c r="T102" s="155">
        <v>10335.466972295395</v>
      </c>
      <c r="U102" s="155">
        <v>13863.61741924259</v>
      </c>
      <c r="V102" s="155">
        <v>11090.002409574199</v>
      </c>
      <c r="W102" s="155">
        <v>10478.247962841609</v>
      </c>
      <c r="X102" s="155">
        <v>10759.493924914203</v>
      </c>
      <c r="Y102" s="155">
        <v>10970.740118961003</v>
      </c>
      <c r="Z102" s="155">
        <v>11756.4680518352</v>
      </c>
      <c r="AA102" s="155">
        <v>10219.605892714608</v>
      </c>
      <c r="AB102" s="155">
        <v>15104.231412085779</v>
      </c>
      <c r="AC102" s="198">
        <v>133748.95810139301</v>
      </c>
      <c r="AD102" s="154">
        <v>9173.9689177701839</v>
      </c>
      <c r="AE102" s="155">
        <v>7917.3736645589961</v>
      </c>
      <c r="AF102" s="155">
        <v>33674.276735287378</v>
      </c>
      <c r="AG102" s="155">
        <v>9295.2931485258032</v>
      </c>
      <c r="AH102" s="155">
        <v>10087.391557404622</v>
      </c>
      <c r="AI102" s="155">
        <v>11927.9020796854</v>
      </c>
      <c r="AJ102" s="155">
        <v>10558.199813353614</v>
      </c>
      <c r="AK102" s="155">
        <v>10490.946200102408</v>
      </c>
      <c r="AL102" s="155">
        <v>11512.029827096001</v>
      </c>
      <c r="AM102" s="155">
        <v>12137.945785541015</v>
      </c>
      <c r="AN102" s="155">
        <v>10610.451500241001</v>
      </c>
      <c r="AO102" s="155">
        <v>14613.418855895996</v>
      </c>
      <c r="AP102" s="198">
        <v>151999.19808546241</v>
      </c>
      <c r="AQ102" s="155">
        <v>9417.0889801806061</v>
      </c>
      <c r="AR102" s="155">
        <v>7610.4735910328091</v>
      </c>
      <c r="AS102" s="155">
        <v>9465.3314052374117</v>
      </c>
      <c r="AT102" s="155">
        <v>15538.952206707612</v>
      </c>
      <c r="AU102" s="155">
        <v>9714.4866701248138</v>
      </c>
      <c r="AV102" s="155">
        <v>9428.3175196508018</v>
      </c>
      <c r="AW102" s="155">
        <v>9539.0432288644006</v>
      </c>
      <c r="AX102" s="155">
        <v>10661.028586658211</v>
      </c>
      <c r="AY102" s="155">
        <v>9255.0157621444068</v>
      </c>
      <c r="AZ102" s="155">
        <v>11546.015403319785</v>
      </c>
      <c r="BA102" s="155">
        <v>11089.649358870625</v>
      </c>
      <c r="BB102" s="155">
        <v>15303.829595279814</v>
      </c>
      <c r="BC102" s="198">
        <v>128569.23230807128</v>
      </c>
      <c r="BD102" s="154">
        <v>11664.21408546261</v>
      </c>
      <c r="BE102" s="155">
        <v>10642.538389240004</v>
      </c>
      <c r="BF102" s="154">
        <f>SUM($AD102:$AE102)</f>
        <v>17091.34258232918</v>
      </c>
      <c r="BG102" s="184">
        <f>SUM($AQ102:$AR102)</f>
        <v>17027.562571213413</v>
      </c>
      <c r="BH102" s="185">
        <f>SUM($BD102:$BE102)</f>
        <v>22306.752474702615</v>
      </c>
      <c r="BI102" s="275">
        <f t="shared" si="17"/>
        <v>31.003790950174714</v>
      </c>
      <c r="BJ102" s="113"/>
      <c r="BK102" s="113"/>
    </row>
    <row r="103" spans="1:63" ht="20.100000000000001" customHeight="1" x14ac:dyDescent="0.2">
      <c r="A103" s="269"/>
      <c r="B103" s="25" t="s">
        <v>215</v>
      </c>
      <c r="C103" s="30"/>
      <c r="D103" s="19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283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283"/>
      <c r="AD103" s="19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283"/>
      <c r="AQ103" s="141"/>
      <c r="AR103" s="141"/>
      <c r="AS103" s="141"/>
      <c r="AT103" s="141"/>
      <c r="AU103" s="141"/>
      <c r="AV103" s="141"/>
      <c r="AW103" s="141"/>
      <c r="AX103" s="141"/>
      <c r="AY103" s="141"/>
      <c r="AZ103" s="141"/>
      <c r="BA103" s="141"/>
      <c r="BB103" s="141"/>
      <c r="BC103" s="283"/>
      <c r="BD103" s="191"/>
      <c r="BE103" s="141"/>
      <c r="BF103" s="356"/>
      <c r="BG103" s="27"/>
      <c r="BH103" s="64"/>
      <c r="BI103" s="172"/>
      <c r="BJ103" s="113"/>
      <c r="BK103" s="113"/>
    </row>
    <row r="104" spans="1:63" s="342" customFormat="1" ht="20.100000000000001" customHeight="1" x14ac:dyDescent="0.25">
      <c r="A104" s="269"/>
      <c r="B104" s="497" t="s">
        <v>39</v>
      </c>
      <c r="C104" s="496"/>
      <c r="D104" s="54">
        <v>8695.20356584</v>
      </c>
      <c r="E104" s="37">
        <v>7209.0484000000024</v>
      </c>
      <c r="F104" s="37">
        <v>9121.2537482699736</v>
      </c>
      <c r="G104" s="37">
        <v>8903.5470420500224</v>
      </c>
      <c r="H104" s="37">
        <v>9967.4538758099916</v>
      </c>
      <c r="I104" s="37">
        <v>9003.3316903700143</v>
      </c>
      <c r="J104" s="37">
        <v>8708.1227375600083</v>
      </c>
      <c r="K104" s="37">
        <v>8968.009411999994</v>
      </c>
      <c r="L104" s="37">
        <v>9241.6473625099734</v>
      </c>
      <c r="M104" s="37">
        <v>10372.877755270001</v>
      </c>
      <c r="N104" s="37">
        <v>8860.7687354399968</v>
      </c>
      <c r="O104" s="37">
        <v>16020.163578349975</v>
      </c>
      <c r="P104" s="197">
        <v>115071.42790346996</v>
      </c>
      <c r="Q104" s="37">
        <v>8285.4380972700164</v>
      </c>
      <c r="R104" s="37">
        <v>7459.397358940003</v>
      </c>
      <c r="S104" s="37">
        <v>9220.8380777400216</v>
      </c>
      <c r="T104" s="37">
        <v>8745.5365859699978</v>
      </c>
      <c r="U104" s="37">
        <v>12222.55712723999</v>
      </c>
      <c r="V104" s="37">
        <v>9419.8190195900024</v>
      </c>
      <c r="W104" s="37">
        <v>9327.3204353100118</v>
      </c>
      <c r="X104" s="37">
        <v>9622.2667818300033</v>
      </c>
      <c r="Y104" s="37">
        <v>9791.8753697800021</v>
      </c>
      <c r="Z104" s="37">
        <v>10621.290420529998</v>
      </c>
      <c r="AA104" s="37">
        <v>9216.7796457200075</v>
      </c>
      <c r="AB104" s="37">
        <v>13908.65082077998</v>
      </c>
      <c r="AC104" s="197">
        <v>117841.76974070002</v>
      </c>
      <c r="AD104" s="54">
        <v>8290.6296536999853</v>
      </c>
      <c r="AE104" s="37">
        <v>7147.1418878599961</v>
      </c>
      <c r="AF104" s="37">
        <v>27948.931100129972</v>
      </c>
      <c r="AG104" s="37">
        <v>8473.9422716100034</v>
      </c>
      <c r="AH104" s="37">
        <v>9155.4144883200242</v>
      </c>
      <c r="AI104" s="37">
        <v>10990.511559730001</v>
      </c>
      <c r="AJ104" s="37">
        <v>9712.096398170017</v>
      </c>
      <c r="AK104" s="37">
        <v>9659.2241192400088</v>
      </c>
      <c r="AL104" s="37">
        <v>10689.003425570001</v>
      </c>
      <c r="AM104" s="37">
        <v>11292.359610310015</v>
      </c>
      <c r="AN104" s="37">
        <v>9812.5424039000009</v>
      </c>
      <c r="AO104" s="37">
        <v>13726.337478769996</v>
      </c>
      <c r="AP104" s="197">
        <v>136898.13439731003</v>
      </c>
      <c r="AQ104" s="37">
        <v>8730.9717241900053</v>
      </c>
      <c r="AR104" s="37">
        <v>7037.1099205700084</v>
      </c>
      <c r="AS104" s="37">
        <v>8745.8731403400125</v>
      </c>
      <c r="AT104" s="37">
        <v>14673.918313510014</v>
      </c>
      <c r="AU104" s="37">
        <v>8947.8322357300131</v>
      </c>
      <c r="AV104" s="37">
        <v>8649.9861366300011</v>
      </c>
      <c r="AW104" s="37">
        <v>8857.2948885200021</v>
      </c>
      <c r="AX104" s="37">
        <v>9988.1916413000126</v>
      </c>
      <c r="AY104" s="37">
        <v>8635.1403034300074</v>
      </c>
      <c r="AZ104" s="37">
        <v>10803.930911279986</v>
      </c>
      <c r="BA104" s="37">
        <v>10428.127621030024</v>
      </c>
      <c r="BB104" s="37">
        <v>14514.243681510014</v>
      </c>
      <c r="BC104" s="197">
        <v>120012.62051804009</v>
      </c>
      <c r="BD104" s="54">
        <v>11119.899905250009</v>
      </c>
      <c r="BE104" s="37">
        <v>9975.3526492500041</v>
      </c>
      <c r="BF104" s="54">
        <f>SUM($AD104:$AE104)</f>
        <v>15437.771541559981</v>
      </c>
      <c r="BG104" s="27">
        <f>SUM($AQ104:$AR104)</f>
        <v>15768.081644760014</v>
      </c>
      <c r="BH104" s="64">
        <f>SUM($BD104:$BE104)</f>
        <v>21095.252554500014</v>
      </c>
      <c r="BI104" s="171">
        <f t="shared" ref="BI104" si="18">((BH104/BG104)-1)*100</f>
        <v>33.784521349877103</v>
      </c>
      <c r="BJ104" s="113"/>
      <c r="BK104" s="113"/>
    </row>
    <row r="105" spans="1:63" ht="20.100000000000001" customHeight="1" x14ac:dyDescent="0.2">
      <c r="A105" s="269"/>
      <c r="B105" s="25" t="s">
        <v>216</v>
      </c>
      <c r="C105" s="30"/>
      <c r="D105" s="54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19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197"/>
      <c r="AD105" s="54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19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197"/>
      <c r="BD105" s="54"/>
      <c r="BE105" s="37"/>
      <c r="BF105" s="54"/>
      <c r="BG105" s="27"/>
      <c r="BH105" s="64"/>
      <c r="BI105" s="172"/>
      <c r="BJ105" s="113"/>
      <c r="BK105" s="129"/>
    </row>
    <row r="106" spans="1:63" ht="20.100000000000001" customHeight="1" thickBot="1" x14ac:dyDescent="0.3">
      <c r="A106" s="269"/>
      <c r="B106" s="494" t="s">
        <v>39</v>
      </c>
      <c r="C106" s="495"/>
      <c r="D106" s="120">
        <v>1756.5168591894019</v>
      </c>
      <c r="E106" s="121">
        <v>1505.6549388663989</v>
      </c>
      <c r="F106" s="121">
        <v>1883.2283387469993</v>
      </c>
      <c r="G106" s="121">
        <v>2212.5628383599965</v>
      </c>
      <c r="H106" s="121">
        <v>1742.8510971619978</v>
      </c>
      <c r="I106" s="121">
        <v>1986.8295335783996</v>
      </c>
      <c r="J106" s="121">
        <v>1676.8990686867976</v>
      </c>
      <c r="K106" s="121">
        <v>1819.2511168565984</v>
      </c>
      <c r="L106" s="121">
        <v>1728.1883229715977</v>
      </c>
      <c r="M106" s="121">
        <v>3066.765384055801</v>
      </c>
      <c r="N106" s="121">
        <v>1309.5603953851983</v>
      </c>
      <c r="O106" s="121">
        <v>1828.3720821674015</v>
      </c>
      <c r="P106" s="189">
        <v>22516.679976026586</v>
      </c>
      <c r="Q106" s="121">
        <v>1430.5987237485981</v>
      </c>
      <c r="R106" s="121">
        <v>1440.5433534814001</v>
      </c>
      <c r="S106" s="121">
        <v>1334.2683257484002</v>
      </c>
      <c r="T106" s="121">
        <v>1589.9303863253974</v>
      </c>
      <c r="U106" s="121">
        <v>1641.0602920026001</v>
      </c>
      <c r="V106" s="121">
        <v>1670.1833899841974</v>
      </c>
      <c r="W106" s="121">
        <v>1150.9275275315983</v>
      </c>
      <c r="X106" s="121">
        <v>1137.2271430841997</v>
      </c>
      <c r="Y106" s="121">
        <v>1178.8647491810002</v>
      </c>
      <c r="Z106" s="121">
        <v>1135.1776313052005</v>
      </c>
      <c r="AA106" s="121">
        <v>1002.8262469946</v>
      </c>
      <c r="AB106" s="121">
        <v>1195.5805913057993</v>
      </c>
      <c r="AC106" s="189">
        <v>15907.18836069299</v>
      </c>
      <c r="AD106" s="120">
        <v>883.33926407019931</v>
      </c>
      <c r="AE106" s="121">
        <v>770.23177669899962</v>
      </c>
      <c r="AF106" s="121">
        <v>5725.3456351574023</v>
      </c>
      <c r="AG106" s="121">
        <v>821.35087691580054</v>
      </c>
      <c r="AH106" s="121">
        <v>931.97706908459793</v>
      </c>
      <c r="AI106" s="121">
        <v>937.39051995539921</v>
      </c>
      <c r="AJ106" s="121">
        <v>846.10341518359769</v>
      </c>
      <c r="AK106" s="121">
        <v>831.72208086239971</v>
      </c>
      <c r="AL106" s="121">
        <v>823.02640152599906</v>
      </c>
      <c r="AM106" s="121">
        <v>845.58617523099974</v>
      </c>
      <c r="AN106" s="121">
        <v>797.90909634099933</v>
      </c>
      <c r="AO106" s="121">
        <v>887.08137712599921</v>
      </c>
      <c r="AP106" s="189">
        <v>15101.063688152393</v>
      </c>
      <c r="AQ106" s="121">
        <v>686.11725599060003</v>
      </c>
      <c r="AR106" s="121">
        <v>573.36367046280031</v>
      </c>
      <c r="AS106" s="121">
        <v>719.45826489739966</v>
      </c>
      <c r="AT106" s="121">
        <v>865.03389319759879</v>
      </c>
      <c r="AU106" s="121">
        <v>766.65443439479998</v>
      </c>
      <c r="AV106" s="121">
        <v>778.3313830208009</v>
      </c>
      <c r="AW106" s="121">
        <v>681.74834034439903</v>
      </c>
      <c r="AX106" s="121">
        <v>672.83694535819814</v>
      </c>
      <c r="AY106" s="121">
        <v>619.87545871439897</v>
      </c>
      <c r="AZ106" s="121">
        <v>742.08449203979956</v>
      </c>
      <c r="BA106" s="121">
        <v>661.52173784060176</v>
      </c>
      <c r="BB106" s="121">
        <v>789.58591376979996</v>
      </c>
      <c r="BC106" s="189">
        <v>8556.6117900311983</v>
      </c>
      <c r="BD106" s="120">
        <v>544.31418021260038</v>
      </c>
      <c r="BE106" s="121">
        <v>667.18573999000046</v>
      </c>
      <c r="BF106" s="120">
        <f t="shared" ref="BF106:BF112" si="19">SUM($AD106:$AE106)</f>
        <v>1653.571040769199</v>
      </c>
      <c r="BG106" s="229">
        <f t="shared" ref="BG106:BG112" si="20">SUM($AQ106:$AR106)</f>
        <v>1259.4809264534003</v>
      </c>
      <c r="BH106" s="351">
        <f t="shared" ref="BH106:BH112" si="21">SUM($BD106:$BE106)</f>
        <v>1211.4999202026008</v>
      </c>
      <c r="BI106" s="173">
        <f t="shared" ref="BI106" si="22">((BH106/BG106)-1)*100</f>
        <v>-3.8095857780006459</v>
      </c>
      <c r="BJ106" s="113"/>
      <c r="BK106" s="113"/>
    </row>
    <row r="107" spans="1:63" ht="20.100000000000001" customHeight="1" thickBot="1" x14ac:dyDescent="0.3">
      <c r="A107" s="269"/>
      <c r="B107" s="150"/>
      <c r="C107" s="148" t="s">
        <v>209</v>
      </c>
      <c r="D107" s="145">
        <v>151271</v>
      </c>
      <c r="E107" s="146">
        <v>144557</v>
      </c>
      <c r="F107" s="146">
        <v>179014</v>
      </c>
      <c r="G107" s="146">
        <v>166654</v>
      </c>
      <c r="H107" s="146">
        <v>160733</v>
      </c>
      <c r="I107" s="146">
        <v>174771</v>
      </c>
      <c r="J107" s="146">
        <v>170182</v>
      </c>
      <c r="K107" s="146">
        <v>164895</v>
      </c>
      <c r="L107" s="146">
        <v>172088</v>
      </c>
      <c r="M107" s="146">
        <v>181836</v>
      </c>
      <c r="N107" s="146">
        <v>169466</v>
      </c>
      <c r="O107" s="146">
        <v>199173</v>
      </c>
      <c r="P107" s="196">
        <v>2034640</v>
      </c>
      <c r="Q107" s="146">
        <v>141639</v>
      </c>
      <c r="R107" s="146">
        <v>144167</v>
      </c>
      <c r="S107" s="146">
        <v>167426</v>
      </c>
      <c r="T107" s="146">
        <v>159970</v>
      </c>
      <c r="U107" s="146">
        <v>158825</v>
      </c>
      <c r="V107" s="146">
        <v>168744</v>
      </c>
      <c r="W107" s="146">
        <v>159753</v>
      </c>
      <c r="X107" s="146">
        <v>171891</v>
      </c>
      <c r="Y107" s="146">
        <v>162882</v>
      </c>
      <c r="Z107" s="146">
        <v>161065</v>
      </c>
      <c r="AA107" s="146">
        <v>163261</v>
      </c>
      <c r="AB107" s="146">
        <v>181790</v>
      </c>
      <c r="AC107" s="196">
        <v>1941413</v>
      </c>
      <c r="AD107" s="145">
        <v>140733</v>
      </c>
      <c r="AE107" s="146">
        <v>127746</v>
      </c>
      <c r="AF107" s="146">
        <v>176766</v>
      </c>
      <c r="AG107" s="146">
        <v>139353</v>
      </c>
      <c r="AH107" s="146">
        <v>164826</v>
      </c>
      <c r="AI107" s="146">
        <v>156446</v>
      </c>
      <c r="AJ107" s="146">
        <v>155356</v>
      </c>
      <c r="AK107" s="146">
        <v>162598</v>
      </c>
      <c r="AL107" s="146">
        <v>149533</v>
      </c>
      <c r="AM107" s="146">
        <v>164008</v>
      </c>
      <c r="AN107" s="146">
        <v>156880</v>
      </c>
      <c r="AO107" s="146">
        <v>163198</v>
      </c>
      <c r="AP107" s="196">
        <v>1857443</v>
      </c>
      <c r="AQ107" s="146">
        <v>134939</v>
      </c>
      <c r="AR107" s="146">
        <v>120348</v>
      </c>
      <c r="AS107" s="146">
        <v>146733</v>
      </c>
      <c r="AT107" s="146">
        <v>149748</v>
      </c>
      <c r="AU107" s="146">
        <v>149633</v>
      </c>
      <c r="AV107" s="146">
        <v>148583</v>
      </c>
      <c r="AW107" s="146">
        <v>151572</v>
      </c>
      <c r="AX107" s="146">
        <v>152024</v>
      </c>
      <c r="AY107" s="146">
        <v>134406</v>
      </c>
      <c r="AZ107" s="146">
        <v>160037</v>
      </c>
      <c r="BA107" s="146">
        <v>146252</v>
      </c>
      <c r="BB107" s="146">
        <v>149764</v>
      </c>
      <c r="BC107" s="196">
        <v>1744039</v>
      </c>
      <c r="BD107" s="145">
        <v>133028</v>
      </c>
      <c r="BE107" s="146">
        <v>129389</v>
      </c>
      <c r="BF107" s="145">
        <f t="shared" si="19"/>
        <v>268479</v>
      </c>
      <c r="BG107" s="184">
        <f t="shared" si="20"/>
        <v>255287</v>
      </c>
      <c r="BH107" s="185">
        <f t="shared" si="21"/>
        <v>262417</v>
      </c>
      <c r="BI107" s="275">
        <f t="shared" si="17"/>
        <v>2.792935010400055</v>
      </c>
      <c r="BJ107" s="113"/>
      <c r="BK107" s="113"/>
    </row>
    <row r="108" spans="1:63" s="342" customFormat="1" ht="20.100000000000001" customHeight="1" x14ac:dyDescent="0.25">
      <c r="A108" s="269"/>
      <c r="B108" s="18" t="s">
        <v>212</v>
      </c>
      <c r="C108" s="427"/>
      <c r="D108" s="47">
        <v>132608</v>
      </c>
      <c r="E108" s="22">
        <v>126610</v>
      </c>
      <c r="F108" s="22">
        <v>157286</v>
      </c>
      <c r="G108" s="22">
        <v>146642</v>
      </c>
      <c r="H108" s="22">
        <v>141581</v>
      </c>
      <c r="I108" s="22">
        <v>154489</v>
      </c>
      <c r="J108" s="22">
        <v>150729</v>
      </c>
      <c r="K108" s="22">
        <v>146170</v>
      </c>
      <c r="L108" s="22">
        <v>153002</v>
      </c>
      <c r="M108" s="22">
        <v>161733</v>
      </c>
      <c r="N108" s="22">
        <v>150610</v>
      </c>
      <c r="O108" s="22">
        <v>178264</v>
      </c>
      <c r="P108" s="284">
        <v>1799724</v>
      </c>
      <c r="Q108" s="22">
        <v>126562</v>
      </c>
      <c r="R108" s="22">
        <v>128491</v>
      </c>
      <c r="S108" s="22">
        <v>149183</v>
      </c>
      <c r="T108" s="22">
        <v>142964</v>
      </c>
      <c r="U108" s="22">
        <v>141928</v>
      </c>
      <c r="V108" s="22">
        <v>151083</v>
      </c>
      <c r="W108" s="22">
        <v>143667</v>
      </c>
      <c r="X108" s="22">
        <v>154872</v>
      </c>
      <c r="Y108" s="22">
        <v>147019</v>
      </c>
      <c r="Z108" s="22">
        <v>145613</v>
      </c>
      <c r="AA108" s="22">
        <v>147924</v>
      </c>
      <c r="AB108" s="22">
        <v>165916</v>
      </c>
      <c r="AC108" s="284">
        <v>1745222</v>
      </c>
      <c r="AD108" s="47">
        <v>128132</v>
      </c>
      <c r="AE108" s="22">
        <v>115791</v>
      </c>
      <c r="AF108" s="22">
        <v>160667</v>
      </c>
      <c r="AG108" s="22">
        <v>126663</v>
      </c>
      <c r="AH108" s="22">
        <v>149836</v>
      </c>
      <c r="AI108" s="22">
        <v>142429</v>
      </c>
      <c r="AJ108" s="22">
        <v>141826</v>
      </c>
      <c r="AK108" s="22">
        <v>148882</v>
      </c>
      <c r="AL108" s="22">
        <v>136904</v>
      </c>
      <c r="AM108" s="22">
        <v>150498</v>
      </c>
      <c r="AN108" s="22">
        <v>144210</v>
      </c>
      <c r="AO108" s="22">
        <v>150725</v>
      </c>
      <c r="AP108" s="284">
        <v>1696563</v>
      </c>
      <c r="AQ108" s="22">
        <v>124442</v>
      </c>
      <c r="AR108" s="22">
        <v>110262</v>
      </c>
      <c r="AS108" s="22">
        <v>134893</v>
      </c>
      <c r="AT108" s="22">
        <v>137909</v>
      </c>
      <c r="AU108" s="22">
        <v>137808</v>
      </c>
      <c r="AV108" s="22">
        <v>137515</v>
      </c>
      <c r="AW108" s="22">
        <v>140414</v>
      </c>
      <c r="AX108" s="22">
        <v>141040</v>
      </c>
      <c r="AY108" s="22">
        <v>124611</v>
      </c>
      <c r="AZ108" s="22">
        <v>148336</v>
      </c>
      <c r="BA108" s="22">
        <v>136268</v>
      </c>
      <c r="BB108" s="22">
        <v>140034</v>
      </c>
      <c r="BC108" s="284">
        <v>1613532</v>
      </c>
      <c r="BD108" s="47">
        <v>124101</v>
      </c>
      <c r="BE108" s="22">
        <v>120320</v>
      </c>
      <c r="BF108" s="47">
        <f t="shared" si="19"/>
        <v>243923</v>
      </c>
      <c r="BG108" s="222">
        <f t="shared" si="20"/>
        <v>234704</v>
      </c>
      <c r="BH108" s="354">
        <f t="shared" si="21"/>
        <v>244421</v>
      </c>
      <c r="BI108" s="365">
        <f t="shared" si="17"/>
        <v>4.1401083918467529</v>
      </c>
      <c r="BJ108" s="113"/>
      <c r="BK108" s="127"/>
    </row>
    <row r="109" spans="1:63" s="342" customFormat="1" ht="20.100000000000001" customHeight="1" thickBot="1" x14ac:dyDescent="0.3">
      <c r="A109" s="269"/>
      <c r="B109" s="25" t="s">
        <v>211</v>
      </c>
      <c r="C109" s="428"/>
      <c r="D109" s="54">
        <v>18663</v>
      </c>
      <c r="E109" s="37">
        <v>17947</v>
      </c>
      <c r="F109" s="37">
        <v>21728</v>
      </c>
      <c r="G109" s="37">
        <v>20012</v>
      </c>
      <c r="H109" s="37">
        <v>19152</v>
      </c>
      <c r="I109" s="37">
        <v>20282</v>
      </c>
      <c r="J109" s="37">
        <v>19453</v>
      </c>
      <c r="K109" s="37">
        <v>18725</v>
      </c>
      <c r="L109" s="37">
        <v>19086</v>
      </c>
      <c r="M109" s="37">
        <v>20103</v>
      </c>
      <c r="N109" s="37">
        <v>18856</v>
      </c>
      <c r="O109" s="37">
        <v>20909</v>
      </c>
      <c r="P109" s="197">
        <v>234916</v>
      </c>
      <c r="Q109" s="37">
        <v>15077</v>
      </c>
      <c r="R109" s="37">
        <v>15676</v>
      </c>
      <c r="S109" s="37">
        <v>18243</v>
      </c>
      <c r="T109" s="37">
        <v>17006</v>
      </c>
      <c r="U109" s="37">
        <v>16897</v>
      </c>
      <c r="V109" s="37">
        <v>17661</v>
      </c>
      <c r="W109" s="37">
        <v>16086</v>
      </c>
      <c r="X109" s="37">
        <v>17019</v>
      </c>
      <c r="Y109" s="37">
        <v>15863</v>
      </c>
      <c r="Z109" s="37">
        <v>15452</v>
      </c>
      <c r="AA109" s="37">
        <v>15337</v>
      </c>
      <c r="AB109" s="37">
        <v>15874</v>
      </c>
      <c r="AC109" s="197">
        <v>196191</v>
      </c>
      <c r="AD109" s="54">
        <v>12601</v>
      </c>
      <c r="AE109" s="37">
        <v>11955</v>
      </c>
      <c r="AF109" s="37">
        <v>16099</v>
      </c>
      <c r="AG109" s="37">
        <v>12690</v>
      </c>
      <c r="AH109" s="37">
        <v>14990</v>
      </c>
      <c r="AI109" s="37">
        <v>14017</v>
      </c>
      <c r="AJ109" s="37">
        <v>13530</v>
      </c>
      <c r="AK109" s="37">
        <v>13716</v>
      </c>
      <c r="AL109" s="37">
        <v>12629</v>
      </c>
      <c r="AM109" s="37">
        <v>13510</v>
      </c>
      <c r="AN109" s="37">
        <v>12670</v>
      </c>
      <c r="AO109" s="37">
        <v>12473</v>
      </c>
      <c r="AP109" s="197">
        <v>160880</v>
      </c>
      <c r="AQ109" s="37">
        <v>10497</v>
      </c>
      <c r="AR109" s="37">
        <v>10086</v>
      </c>
      <c r="AS109" s="37">
        <v>11840</v>
      </c>
      <c r="AT109" s="37">
        <v>11839</v>
      </c>
      <c r="AU109" s="37">
        <v>11825</v>
      </c>
      <c r="AV109" s="37">
        <v>11068</v>
      </c>
      <c r="AW109" s="37">
        <v>11158</v>
      </c>
      <c r="AX109" s="37">
        <v>10984</v>
      </c>
      <c r="AY109" s="37">
        <v>9795</v>
      </c>
      <c r="AZ109" s="37">
        <v>11701</v>
      </c>
      <c r="BA109" s="37">
        <v>9984</v>
      </c>
      <c r="BB109" s="37">
        <v>9730</v>
      </c>
      <c r="BC109" s="197">
        <v>130507</v>
      </c>
      <c r="BD109" s="54">
        <v>8927</v>
      </c>
      <c r="BE109" s="37">
        <v>9069</v>
      </c>
      <c r="BF109" s="54">
        <f t="shared" si="19"/>
        <v>24556</v>
      </c>
      <c r="BG109" s="27">
        <f t="shared" si="20"/>
        <v>20583</v>
      </c>
      <c r="BH109" s="64">
        <f t="shared" si="21"/>
        <v>17996</v>
      </c>
      <c r="BI109" s="173">
        <f t="shared" si="17"/>
        <v>-12.568624593110822</v>
      </c>
      <c r="BJ109" s="113"/>
      <c r="BK109" s="129"/>
    </row>
    <row r="110" spans="1:63" ht="20.100000000000001" customHeight="1" thickBot="1" x14ac:dyDescent="0.3">
      <c r="A110" s="269"/>
      <c r="B110" s="150"/>
      <c r="C110" s="148" t="s">
        <v>210</v>
      </c>
      <c r="D110" s="145">
        <v>310884</v>
      </c>
      <c r="E110" s="146">
        <v>281290</v>
      </c>
      <c r="F110" s="146">
        <v>350632</v>
      </c>
      <c r="G110" s="146">
        <v>346902</v>
      </c>
      <c r="H110" s="146">
        <v>364045</v>
      </c>
      <c r="I110" s="146">
        <v>329026</v>
      </c>
      <c r="J110" s="146">
        <v>342674</v>
      </c>
      <c r="K110" s="146">
        <v>343995</v>
      </c>
      <c r="L110" s="146">
        <v>370728</v>
      </c>
      <c r="M110" s="146">
        <v>400981</v>
      </c>
      <c r="N110" s="146">
        <v>355404</v>
      </c>
      <c r="O110" s="146">
        <v>490200</v>
      </c>
      <c r="P110" s="196">
        <v>4286761</v>
      </c>
      <c r="Q110" s="146">
        <v>289382</v>
      </c>
      <c r="R110" s="146">
        <v>263930</v>
      </c>
      <c r="S110" s="146">
        <v>332848</v>
      </c>
      <c r="T110" s="146">
        <v>329949</v>
      </c>
      <c r="U110" s="146">
        <v>335402</v>
      </c>
      <c r="V110" s="146">
        <v>353228</v>
      </c>
      <c r="W110" s="146">
        <v>357843</v>
      </c>
      <c r="X110" s="146">
        <v>364210</v>
      </c>
      <c r="Y110" s="146">
        <v>359006</v>
      </c>
      <c r="Z110" s="146">
        <v>351681</v>
      </c>
      <c r="AA110" s="146">
        <v>354528</v>
      </c>
      <c r="AB110" s="146">
        <v>443685</v>
      </c>
      <c r="AC110" s="196">
        <v>4135692</v>
      </c>
      <c r="AD110" s="145">
        <v>284324</v>
      </c>
      <c r="AE110" s="146">
        <v>266768</v>
      </c>
      <c r="AF110" s="146">
        <v>334701</v>
      </c>
      <c r="AG110" s="146">
        <v>308348</v>
      </c>
      <c r="AH110" s="146">
        <v>344564</v>
      </c>
      <c r="AI110" s="146">
        <v>334680</v>
      </c>
      <c r="AJ110" s="146">
        <v>339190</v>
      </c>
      <c r="AK110" s="146">
        <v>348946</v>
      </c>
      <c r="AL110" s="146">
        <v>337561</v>
      </c>
      <c r="AM110" s="146">
        <v>349998</v>
      </c>
      <c r="AN110" s="146">
        <v>343839</v>
      </c>
      <c r="AO110" s="146">
        <v>410749</v>
      </c>
      <c r="AP110" s="196">
        <v>4003668</v>
      </c>
      <c r="AQ110" s="146">
        <v>279125</v>
      </c>
      <c r="AR110" s="146">
        <v>247055</v>
      </c>
      <c r="AS110" s="146">
        <v>319589</v>
      </c>
      <c r="AT110" s="146">
        <v>316721</v>
      </c>
      <c r="AU110" s="146">
        <v>323604</v>
      </c>
      <c r="AV110" s="146">
        <v>327535</v>
      </c>
      <c r="AW110" s="146">
        <v>328879</v>
      </c>
      <c r="AX110" s="146">
        <v>339185</v>
      </c>
      <c r="AY110" s="146">
        <v>307509</v>
      </c>
      <c r="AZ110" s="146">
        <v>352772</v>
      </c>
      <c r="BA110" s="146">
        <v>333396</v>
      </c>
      <c r="BB110" s="146">
        <v>381956</v>
      </c>
      <c r="BC110" s="196">
        <v>3857326</v>
      </c>
      <c r="BD110" s="145">
        <v>283981</v>
      </c>
      <c r="BE110" s="146">
        <v>270543</v>
      </c>
      <c r="BF110" s="145">
        <f t="shared" si="19"/>
        <v>551092</v>
      </c>
      <c r="BG110" s="184">
        <f t="shared" si="20"/>
        <v>526180</v>
      </c>
      <c r="BH110" s="185">
        <f t="shared" si="21"/>
        <v>554524</v>
      </c>
      <c r="BI110" s="275">
        <f t="shared" ref="BI110" si="23">((BH110/BG110)-1)*100</f>
        <v>5.3867497814436227</v>
      </c>
      <c r="BJ110" s="113"/>
      <c r="BK110" s="113"/>
    </row>
    <row r="111" spans="1:63" s="342" customFormat="1" ht="20.100000000000001" customHeight="1" x14ac:dyDescent="0.25">
      <c r="A111" s="269"/>
      <c r="B111" s="25" t="s">
        <v>213</v>
      </c>
      <c r="C111" s="428"/>
      <c r="D111" s="54">
        <v>279098</v>
      </c>
      <c r="E111" s="37">
        <v>251389</v>
      </c>
      <c r="F111" s="37">
        <v>315953</v>
      </c>
      <c r="G111" s="37">
        <v>311554</v>
      </c>
      <c r="H111" s="37">
        <v>330633</v>
      </c>
      <c r="I111" s="37">
        <v>294143</v>
      </c>
      <c r="J111" s="37">
        <v>308461</v>
      </c>
      <c r="K111" s="37">
        <v>311089</v>
      </c>
      <c r="L111" s="37">
        <v>336979</v>
      </c>
      <c r="M111" s="37">
        <v>366401</v>
      </c>
      <c r="N111" s="37">
        <v>324684</v>
      </c>
      <c r="O111" s="37">
        <v>454882</v>
      </c>
      <c r="P111" s="197">
        <v>3885266</v>
      </c>
      <c r="Q111" s="37">
        <v>262772</v>
      </c>
      <c r="R111" s="37">
        <v>239897</v>
      </c>
      <c r="S111" s="37">
        <v>305315</v>
      </c>
      <c r="T111" s="37">
        <v>301001</v>
      </c>
      <c r="U111" s="37">
        <v>306044</v>
      </c>
      <c r="V111" s="37">
        <v>324942</v>
      </c>
      <c r="W111" s="37">
        <v>330282</v>
      </c>
      <c r="X111" s="37">
        <v>335975</v>
      </c>
      <c r="Y111" s="37">
        <v>331416</v>
      </c>
      <c r="Z111" s="37">
        <v>325223</v>
      </c>
      <c r="AA111" s="37">
        <v>328674</v>
      </c>
      <c r="AB111" s="37">
        <v>415068</v>
      </c>
      <c r="AC111" s="197">
        <v>3806609</v>
      </c>
      <c r="AD111" s="54">
        <v>262209</v>
      </c>
      <c r="AE111" s="37">
        <v>245941</v>
      </c>
      <c r="AF111" s="37">
        <v>308865</v>
      </c>
      <c r="AG111" s="37">
        <v>285829</v>
      </c>
      <c r="AH111" s="37">
        <v>319908</v>
      </c>
      <c r="AI111" s="37">
        <v>310939</v>
      </c>
      <c r="AJ111" s="37">
        <v>315957</v>
      </c>
      <c r="AK111" s="37">
        <v>326226</v>
      </c>
      <c r="AL111" s="37">
        <v>315693</v>
      </c>
      <c r="AM111" s="37">
        <v>327885</v>
      </c>
      <c r="AN111" s="37">
        <v>322648</v>
      </c>
      <c r="AO111" s="37">
        <v>387881</v>
      </c>
      <c r="AP111" s="197">
        <v>3729981</v>
      </c>
      <c r="AQ111" s="37">
        <v>260823</v>
      </c>
      <c r="AR111" s="37">
        <v>229435</v>
      </c>
      <c r="AS111" s="37">
        <v>298677</v>
      </c>
      <c r="AT111" s="37">
        <v>296433</v>
      </c>
      <c r="AU111" s="37">
        <v>303523</v>
      </c>
      <c r="AV111" s="37">
        <v>308409</v>
      </c>
      <c r="AW111" s="37">
        <v>309920</v>
      </c>
      <c r="AX111" s="37">
        <v>319927</v>
      </c>
      <c r="AY111" s="37">
        <v>291042</v>
      </c>
      <c r="AZ111" s="37">
        <v>333060</v>
      </c>
      <c r="BA111" s="37">
        <v>315477</v>
      </c>
      <c r="BB111" s="37">
        <v>364150</v>
      </c>
      <c r="BC111" s="197">
        <v>3630876</v>
      </c>
      <c r="BD111" s="54">
        <v>268238</v>
      </c>
      <c r="BE111" s="37">
        <v>254302</v>
      </c>
      <c r="BF111" s="54">
        <f t="shared" si="19"/>
        <v>508150</v>
      </c>
      <c r="BG111" s="27">
        <f t="shared" si="20"/>
        <v>490258</v>
      </c>
      <c r="BH111" s="64">
        <f t="shared" si="21"/>
        <v>522540</v>
      </c>
      <c r="BI111" s="365">
        <f t="shared" ref="BI111:BI112" si="24">((BH111/BG111)-1)*100</f>
        <v>6.5846962211733473</v>
      </c>
      <c r="BJ111" s="113"/>
      <c r="BK111" s="127"/>
    </row>
    <row r="112" spans="1:63" s="342" customFormat="1" ht="20.100000000000001" customHeight="1" thickBot="1" x14ac:dyDescent="0.3">
      <c r="A112" s="269"/>
      <c r="B112" s="429" t="s">
        <v>214</v>
      </c>
      <c r="C112" s="430"/>
      <c r="D112" s="120">
        <v>31786</v>
      </c>
      <c r="E112" s="121">
        <v>29901</v>
      </c>
      <c r="F112" s="121">
        <v>34679</v>
      </c>
      <c r="G112" s="121">
        <v>35348</v>
      </c>
      <c r="H112" s="121">
        <v>33412</v>
      </c>
      <c r="I112" s="121">
        <v>34883</v>
      </c>
      <c r="J112" s="121">
        <v>34213</v>
      </c>
      <c r="K112" s="121">
        <v>32906</v>
      </c>
      <c r="L112" s="121">
        <v>33749</v>
      </c>
      <c r="M112" s="121">
        <v>34580</v>
      </c>
      <c r="N112" s="121">
        <v>30720</v>
      </c>
      <c r="O112" s="121">
        <v>35318</v>
      </c>
      <c r="P112" s="189">
        <v>401495</v>
      </c>
      <c r="Q112" s="121">
        <v>26610</v>
      </c>
      <c r="R112" s="121">
        <v>24033</v>
      </c>
      <c r="S112" s="121">
        <v>27533</v>
      </c>
      <c r="T112" s="121">
        <v>28948</v>
      </c>
      <c r="U112" s="121">
        <v>29358</v>
      </c>
      <c r="V112" s="121">
        <v>28286</v>
      </c>
      <c r="W112" s="121">
        <v>27561</v>
      </c>
      <c r="X112" s="121">
        <v>28235</v>
      </c>
      <c r="Y112" s="121">
        <v>27590</v>
      </c>
      <c r="Z112" s="121">
        <v>26458</v>
      </c>
      <c r="AA112" s="121">
        <v>25854</v>
      </c>
      <c r="AB112" s="121">
        <v>28617</v>
      </c>
      <c r="AC112" s="189">
        <v>329083</v>
      </c>
      <c r="AD112" s="120">
        <v>22115</v>
      </c>
      <c r="AE112" s="121">
        <v>20827</v>
      </c>
      <c r="AF112" s="121">
        <v>25836</v>
      </c>
      <c r="AG112" s="121">
        <v>22519</v>
      </c>
      <c r="AH112" s="121">
        <v>24656</v>
      </c>
      <c r="AI112" s="121">
        <v>23741</v>
      </c>
      <c r="AJ112" s="121">
        <v>23233</v>
      </c>
      <c r="AK112" s="121">
        <v>22720</v>
      </c>
      <c r="AL112" s="121">
        <v>21868</v>
      </c>
      <c r="AM112" s="121">
        <v>22113</v>
      </c>
      <c r="AN112" s="121">
        <v>21191</v>
      </c>
      <c r="AO112" s="121">
        <v>22868</v>
      </c>
      <c r="AP112" s="189">
        <v>273687</v>
      </c>
      <c r="AQ112" s="121">
        <v>18302</v>
      </c>
      <c r="AR112" s="121">
        <v>17620</v>
      </c>
      <c r="AS112" s="121">
        <v>20912</v>
      </c>
      <c r="AT112" s="121">
        <v>20288</v>
      </c>
      <c r="AU112" s="121">
        <v>20081</v>
      </c>
      <c r="AV112" s="121">
        <v>19126</v>
      </c>
      <c r="AW112" s="121">
        <v>18959</v>
      </c>
      <c r="AX112" s="121">
        <v>19258</v>
      </c>
      <c r="AY112" s="121">
        <v>16467</v>
      </c>
      <c r="AZ112" s="121">
        <v>19712</v>
      </c>
      <c r="BA112" s="121">
        <v>17919</v>
      </c>
      <c r="BB112" s="121">
        <v>17806</v>
      </c>
      <c r="BC112" s="189">
        <v>226450</v>
      </c>
      <c r="BD112" s="120">
        <v>15743</v>
      </c>
      <c r="BE112" s="121">
        <v>16241</v>
      </c>
      <c r="BF112" s="120">
        <f t="shared" si="19"/>
        <v>42942</v>
      </c>
      <c r="BG112" s="229">
        <f t="shared" si="20"/>
        <v>35922</v>
      </c>
      <c r="BH112" s="351">
        <f t="shared" si="21"/>
        <v>31984</v>
      </c>
      <c r="BI112" s="173">
        <f t="shared" si="24"/>
        <v>-10.962641278325258</v>
      </c>
      <c r="BJ112" s="113"/>
      <c r="BK112" s="129"/>
    </row>
    <row r="113" spans="1:63" ht="20.100000000000001" customHeight="1" thickBot="1" x14ac:dyDescent="0.3">
      <c r="A113" s="269"/>
      <c r="B113" s="139" t="s">
        <v>271</v>
      </c>
      <c r="C113" s="139"/>
      <c r="D113" s="51"/>
      <c r="E113" s="31"/>
      <c r="F113" s="31"/>
      <c r="G113" s="31"/>
      <c r="H113" s="31"/>
      <c r="I113" s="31"/>
      <c r="J113" s="31"/>
      <c r="K113" s="31"/>
      <c r="L113" s="31"/>
      <c r="M113" s="31"/>
      <c r="N113" s="51"/>
      <c r="O113" s="5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5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225"/>
      <c r="BH113" s="285"/>
      <c r="BI113" s="42"/>
      <c r="BJ113" s="128"/>
      <c r="BK113" s="127"/>
    </row>
    <row r="114" spans="1:63" ht="20.100000000000001" customHeight="1" thickBot="1" x14ac:dyDescent="0.35">
      <c r="A114" s="269"/>
      <c r="B114" s="149"/>
      <c r="C114" s="148" t="s">
        <v>272</v>
      </c>
      <c r="D114" s="146">
        <v>332.77395808911024</v>
      </c>
      <c r="E114" s="146">
        <v>289.19117004947378</v>
      </c>
      <c r="F114" s="146">
        <v>317.78166955973336</v>
      </c>
      <c r="G114" s="146">
        <v>297.26738394392521</v>
      </c>
      <c r="H114" s="146">
        <v>316.76015891019756</v>
      </c>
      <c r="I114" s="146">
        <v>308.07469183088108</v>
      </c>
      <c r="J114" s="146">
        <v>322.37116670874684</v>
      </c>
      <c r="K114" s="146">
        <v>319.92840263155813</v>
      </c>
      <c r="L114" s="146">
        <v>322.17941695193218</v>
      </c>
      <c r="M114" s="146">
        <v>321.52843800009862</v>
      </c>
      <c r="N114" s="146">
        <v>341.77458500816908</v>
      </c>
      <c r="O114" s="147">
        <v>434.75851979456661</v>
      </c>
      <c r="P114" s="198">
        <v>3924.3895614783924</v>
      </c>
      <c r="Q114" s="146">
        <v>381.34747177738507</v>
      </c>
      <c r="R114" s="146">
        <v>313.85163756415182</v>
      </c>
      <c r="S114" s="146">
        <v>304.36941555482042</v>
      </c>
      <c r="T114" s="146">
        <v>296.36600322820027</v>
      </c>
      <c r="U114" s="146">
        <v>332.21758758880014</v>
      </c>
      <c r="V114" s="146">
        <v>345.38737522820009</v>
      </c>
      <c r="W114" s="146">
        <v>349.35434281420004</v>
      </c>
      <c r="X114" s="146">
        <v>347.89019612900006</v>
      </c>
      <c r="Y114" s="146">
        <v>347.42408621560025</v>
      </c>
      <c r="Z114" s="146">
        <v>356.72238137279999</v>
      </c>
      <c r="AA114" s="146">
        <v>377.7697867372006</v>
      </c>
      <c r="AB114" s="146">
        <v>456.8764151678007</v>
      </c>
      <c r="AC114" s="145">
        <v>4209.5766993781599</v>
      </c>
      <c r="AD114" s="145">
        <v>435.22284358160061</v>
      </c>
      <c r="AE114" s="146">
        <v>340.61794485520045</v>
      </c>
      <c r="AF114" s="146">
        <v>411.22574247600079</v>
      </c>
      <c r="AG114" s="146">
        <v>389.3002379442006</v>
      </c>
      <c r="AH114" s="146">
        <v>404.70286757980068</v>
      </c>
      <c r="AI114" s="146">
        <v>411.74257732720105</v>
      </c>
      <c r="AJ114" s="146">
        <v>423.21533833720059</v>
      </c>
      <c r="AK114" s="146">
        <v>434.96853331600045</v>
      </c>
      <c r="AL114" s="146">
        <v>420.86654802212519</v>
      </c>
      <c r="AM114" s="146">
        <v>448.46406274850591</v>
      </c>
      <c r="AN114" s="146">
        <v>475.43294497925416</v>
      </c>
      <c r="AO114" s="146">
        <v>543.35752369160093</v>
      </c>
      <c r="AP114" s="196">
        <v>5139.1171648586915</v>
      </c>
      <c r="AQ114" s="146">
        <v>530.9991074028012</v>
      </c>
      <c r="AR114" s="146">
        <v>413.64831145600078</v>
      </c>
      <c r="AS114" s="146">
        <v>488.42262708439989</v>
      </c>
      <c r="AT114" s="146">
        <v>460.31111833498625</v>
      </c>
      <c r="AU114" s="146">
        <v>484.34425430885705</v>
      </c>
      <c r="AV114" s="146">
        <v>498.27610068820093</v>
      </c>
      <c r="AW114" s="146">
        <v>533.69449611886375</v>
      </c>
      <c r="AX114" s="146">
        <v>561.40299845009213</v>
      </c>
      <c r="AY114" s="146">
        <v>541.95795726976644</v>
      </c>
      <c r="AZ114" s="146">
        <v>554.41360412340941</v>
      </c>
      <c r="BA114" s="146">
        <v>601.5443767115803</v>
      </c>
      <c r="BB114" s="146">
        <v>579.00207202609192</v>
      </c>
      <c r="BC114" s="196">
        <v>6248.0170239750505</v>
      </c>
      <c r="BD114" s="145">
        <v>668.47457143033034</v>
      </c>
      <c r="BE114" s="146">
        <v>587.90632725900059</v>
      </c>
      <c r="BF114" s="145">
        <f>SUM($AD114:$AE114)</f>
        <v>775.84078843680106</v>
      </c>
      <c r="BG114" s="184">
        <f>SUM($AQ114:$AR114)</f>
        <v>944.64741885880198</v>
      </c>
      <c r="BH114" s="185">
        <f>SUM($BD114:$BE114)</f>
        <v>1256.3808986893309</v>
      </c>
      <c r="BI114" s="275">
        <f t="shared" ref="BI114" si="25">((BH114/BG114)-1)*100</f>
        <v>32.999982173997154</v>
      </c>
      <c r="BJ114" s="128"/>
      <c r="BK114" s="127"/>
    </row>
    <row r="115" spans="1:63" ht="20.100000000000001" customHeight="1" x14ac:dyDescent="0.25">
      <c r="A115" s="269"/>
      <c r="B115" s="25" t="s">
        <v>193</v>
      </c>
      <c r="C115" s="30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142"/>
      <c r="P115" s="32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55"/>
      <c r="AD115" s="55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2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2"/>
      <c r="BD115" s="55"/>
      <c r="BE115" s="31"/>
      <c r="BF115" s="55"/>
      <c r="BG115" s="225"/>
      <c r="BH115" s="215"/>
      <c r="BI115" s="32"/>
      <c r="BJ115" s="128"/>
      <c r="BK115" s="127"/>
    </row>
    <row r="116" spans="1:63" ht="20.100000000000001" customHeight="1" thickBot="1" x14ac:dyDescent="0.3">
      <c r="A116" s="269"/>
      <c r="B116" s="494" t="s">
        <v>39</v>
      </c>
      <c r="C116" s="495"/>
      <c r="D116" s="17">
        <v>148.69760983227118</v>
      </c>
      <c r="E116" s="17">
        <v>128.05465794736457</v>
      </c>
      <c r="F116" s="17">
        <v>135.96746749261607</v>
      </c>
      <c r="G116" s="17">
        <v>123.18868149279997</v>
      </c>
      <c r="H116" s="17">
        <v>135.33760777807456</v>
      </c>
      <c r="I116" s="17">
        <v>131.02297169760408</v>
      </c>
      <c r="J116" s="17">
        <v>136.10338356699975</v>
      </c>
      <c r="K116" s="17">
        <v>135.16020154444314</v>
      </c>
      <c r="L116" s="17">
        <v>131.08936724542551</v>
      </c>
      <c r="M116" s="17">
        <v>133.15511324387106</v>
      </c>
      <c r="N116" s="17">
        <v>138.66231265840017</v>
      </c>
      <c r="O116" s="33">
        <v>214.61226802440001</v>
      </c>
      <c r="P116" s="197">
        <v>1691.0516425242704</v>
      </c>
      <c r="Q116" s="17">
        <v>182.93387436442524</v>
      </c>
      <c r="R116" s="17">
        <v>145.52706644410119</v>
      </c>
      <c r="S116" s="17">
        <v>112.86388328542039</v>
      </c>
      <c r="T116" s="17">
        <v>111.63809506400025</v>
      </c>
      <c r="U116" s="17">
        <v>148.85864436160008</v>
      </c>
      <c r="V116" s="17">
        <v>156.43000788540013</v>
      </c>
      <c r="W116" s="17">
        <v>151.29089844920003</v>
      </c>
      <c r="X116" s="17">
        <v>155.8509785202001</v>
      </c>
      <c r="Y116" s="17">
        <v>159.3142703558002</v>
      </c>
      <c r="Z116" s="17">
        <v>162.69289596199991</v>
      </c>
      <c r="AA116" s="17">
        <v>179.47432539580029</v>
      </c>
      <c r="AB116" s="17">
        <v>241.10218652500029</v>
      </c>
      <c r="AC116" s="26">
        <v>1907.977126612948</v>
      </c>
      <c r="AD116" s="26">
        <v>223.34246099380033</v>
      </c>
      <c r="AE116" s="17">
        <v>167.1428644498003</v>
      </c>
      <c r="AF116" s="17">
        <v>201.05491314080032</v>
      </c>
      <c r="AG116" s="17">
        <v>195.81989413420015</v>
      </c>
      <c r="AH116" s="17">
        <v>196.75701935440037</v>
      </c>
      <c r="AI116" s="17">
        <v>213.76491665180063</v>
      </c>
      <c r="AJ116" s="17">
        <v>208.18733978720036</v>
      </c>
      <c r="AK116" s="17">
        <v>218.80999959360028</v>
      </c>
      <c r="AL116" s="17">
        <v>215.79529681740058</v>
      </c>
      <c r="AM116" s="37">
        <v>218.93275903760031</v>
      </c>
      <c r="AN116" s="37">
        <v>238.99766806980011</v>
      </c>
      <c r="AO116" s="37">
        <v>280.74299408420052</v>
      </c>
      <c r="AP116" s="197">
        <v>2579.3481261146044</v>
      </c>
      <c r="AQ116" s="37">
        <v>289.28973645800056</v>
      </c>
      <c r="AR116" s="37">
        <v>212.43412310680003</v>
      </c>
      <c r="AS116" s="37">
        <v>259.99820913379989</v>
      </c>
      <c r="AT116" s="37">
        <v>241.45478725159984</v>
      </c>
      <c r="AU116" s="37">
        <v>251.9973640558002</v>
      </c>
      <c r="AV116" s="37">
        <v>272.06819583580017</v>
      </c>
      <c r="AW116" s="37">
        <v>270.33220498840006</v>
      </c>
      <c r="AX116" s="37">
        <v>287.7781197922003</v>
      </c>
      <c r="AY116" s="37">
        <v>278.48888029340054</v>
      </c>
      <c r="AZ116" s="37">
        <v>288.89608488660065</v>
      </c>
      <c r="BA116" s="37">
        <v>311.05788006040086</v>
      </c>
      <c r="BB116" s="37">
        <v>390.34765499160108</v>
      </c>
      <c r="BC116" s="197">
        <v>3354.1432408544042</v>
      </c>
      <c r="BD116" s="54">
        <v>356.58427444380129</v>
      </c>
      <c r="BE116" s="37">
        <v>314.36411214260062</v>
      </c>
      <c r="BF116" s="224">
        <f>SUM($AD116:$AE116)</f>
        <v>390.48532544360063</v>
      </c>
      <c r="BG116" s="27">
        <f>SUM($AQ116:$AR116)</f>
        <v>501.72385956480059</v>
      </c>
      <c r="BH116" s="64">
        <f>SUM($BD116:$BE116)</f>
        <v>670.94838658640197</v>
      </c>
      <c r="BI116" s="173">
        <f t="shared" ref="BI116" si="26">((BH116/BG116)-1)*100</f>
        <v>33.728618600755425</v>
      </c>
      <c r="BJ116" s="128"/>
      <c r="BK116" s="127"/>
    </row>
    <row r="117" spans="1:63" ht="20.100000000000001" customHeight="1" x14ac:dyDescent="0.25">
      <c r="A117" s="269"/>
      <c r="B117" s="18" t="s">
        <v>194</v>
      </c>
      <c r="C117" s="19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95"/>
      <c r="P117" s="282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92">
        <v>0</v>
      </c>
      <c r="AD117" s="192"/>
      <c r="AE117" s="181"/>
      <c r="AF117" s="181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282"/>
      <c r="AQ117" s="181"/>
      <c r="AR117" s="181"/>
      <c r="AS117" s="181"/>
      <c r="AT117" s="181"/>
      <c r="AU117" s="181"/>
      <c r="AV117" s="181"/>
      <c r="AW117" s="181"/>
      <c r="AX117" s="181"/>
      <c r="AY117" s="181"/>
      <c r="AZ117" s="181"/>
      <c r="BA117" s="181"/>
      <c r="BB117" s="181"/>
      <c r="BC117" s="282"/>
      <c r="BD117" s="192"/>
      <c r="BE117" s="181"/>
      <c r="BF117" s="223"/>
      <c r="BG117" s="222"/>
      <c r="BH117" s="354"/>
      <c r="BI117" s="167"/>
      <c r="BJ117" s="128"/>
      <c r="BK117" s="127"/>
    </row>
    <row r="118" spans="1:63" ht="20.100000000000001" customHeight="1" thickBot="1" x14ac:dyDescent="0.3">
      <c r="A118" s="269"/>
      <c r="B118" s="494" t="s">
        <v>39</v>
      </c>
      <c r="C118" s="496"/>
      <c r="D118" s="17">
        <v>184.07634825683908</v>
      </c>
      <c r="E118" s="200">
        <v>161.13651210210921</v>
      </c>
      <c r="F118" s="200">
        <v>181.81420206711726</v>
      </c>
      <c r="G118" s="200">
        <v>174.07870245112525</v>
      </c>
      <c r="H118" s="200">
        <v>181.422551132123</v>
      </c>
      <c r="I118" s="17">
        <v>177.051720133277</v>
      </c>
      <c r="J118" s="17">
        <v>186.26778314174712</v>
      </c>
      <c r="K118" s="17">
        <v>184.76820108711496</v>
      </c>
      <c r="L118" s="17">
        <v>191.09004970650668</v>
      </c>
      <c r="M118" s="17">
        <v>188.37332475622756</v>
      </c>
      <c r="N118" s="17">
        <v>203.11227234976894</v>
      </c>
      <c r="O118" s="33">
        <v>220.14625177016663</v>
      </c>
      <c r="P118" s="197">
        <v>2233.3379189541229</v>
      </c>
      <c r="Q118" s="17">
        <v>198.4135974129598</v>
      </c>
      <c r="R118" s="17">
        <v>168.32457112005062</v>
      </c>
      <c r="S118" s="17">
        <v>191.50553226940002</v>
      </c>
      <c r="T118" s="17">
        <v>184.72790816420002</v>
      </c>
      <c r="U118" s="17">
        <v>183.35894322720003</v>
      </c>
      <c r="V118" s="17">
        <v>188.95736734279996</v>
      </c>
      <c r="W118" s="17">
        <v>198.06344436500001</v>
      </c>
      <c r="X118" s="17">
        <v>192.03921760879999</v>
      </c>
      <c r="Y118" s="17">
        <v>188.10981585980002</v>
      </c>
      <c r="Z118" s="17">
        <v>194.02948541080011</v>
      </c>
      <c r="AA118" s="17">
        <v>198.29546134140031</v>
      </c>
      <c r="AB118" s="17">
        <v>215.77422864280038</v>
      </c>
      <c r="AC118" s="26">
        <v>2301.5995727652116</v>
      </c>
      <c r="AD118" s="26">
        <v>211.88038258780031</v>
      </c>
      <c r="AE118" s="17">
        <v>173.47508040540015</v>
      </c>
      <c r="AF118" s="17">
        <v>210.17082933520047</v>
      </c>
      <c r="AG118" s="17">
        <v>193.48034381000048</v>
      </c>
      <c r="AH118" s="17">
        <v>207.94584822540028</v>
      </c>
      <c r="AI118" s="17">
        <v>197.97766067540039</v>
      </c>
      <c r="AJ118" s="17">
        <v>215.02799855000026</v>
      </c>
      <c r="AK118" s="17">
        <v>216.15853372240016</v>
      </c>
      <c r="AL118" s="17">
        <v>205.0712512047246</v>
      </c>
      <c r="AM118" s="37">
        <v>229.5313037109056</v>
      </c>
      <c r="AN118" s="37">
        <v>236.43527690945405</v>
      </c>
      <c r="AO118" s="37">
        <v>262.61452960740041</v>
      </c>
      <c r="AP118" s="197">
        <v>2559.7690387440871</v>
      </c>
      <c r="AQ118" s="37">
        <v>241.7093709448007</v>
      </c>
      <c r="AR118" s="37">
        <v>201.21418834920078</v>
      </c>
      <c r="AS118" s="37">
        <v>228.42441795060003</v>
      </c>
      <c r="AT118" s="37">
        <v>218.85633108338641</v>
      </c>
      <c r="AU118" s="37">
        <v>232.34689025305684</v>
      </c>
      <c r="AV118" s="37">
        <v>226.20790485240073</v>
      </c>
      <c r="AW118" s="37">
        <v>263.36229113046375</v>
      </c>
      <c r="AX118" s="37">
        <v>273.62487865789177</v>
      </c>
      <c r="AY118" s="37">
        <v>263.4690769763659</v>
      </c>
      <c r="AZ118" s="37">
        <v>265.51751923680877</v>
      </c>
      <c r="BA118" s="37">
        <v>290.48649665117944</v>
      </c>
      <c r="BB118" s="37">
        <v>188.65441703449088</v>
      </c>
      <c r="BC118" s="197">
        <v>2893.8737831206463</v>
      </c>
      <c r="BD118" s="54">
        <v>311.89029698652899</v>
      </c>
      <c r="BE118" s="37">
        <v>273.54221511640003</v>
      </c>
      <c r="BF118" s="352">
        <f>SUM($AD118:$AE118)</f>
        <v>385.35546299320049</v>
      </c>
      <c r="BG118" s="229">
        <f>SUM($AQ118:$AR118)</f>
        <v>442.92355929400151</v>
      </c>
      <c r="BH118" s="351">
        <f>SUM($BD118:$BE118)</f>
        <v>585.43251210292897</v>
      </c>
      <c r="BI118" s="173">
        <f t="shared" ref="BI118:BI126" si="27">((BH118/BG118)-1)*100</f>
        <v>32.174615646112791</v>
      </c>
      <c r="BJ118" s="128"/>
      <c r="BK118" s="127"/>
    </row>
    <row r="119" spans="1:63" ht="20.100000000000001" customHeight="1" thickBot="1" x14ac:dyDescent="0.35">
      <c r="A119" s="269"/>
      <c r="B119" s="149"/>
      <c r="C119" s="148" t="s">
        <v>200</v>
      </c>
      <c r="D119" s="146">
        <v>1773.0359676339738</v>
      </c>
      <c r="E119" s="146">
        <v>1414.686633929206</v>
      </c>
      <c r="F119" s="146">
        <v>1723.6147985208002</v>
      </c>
      <c r="G119" s="146">
        <v>1673.0297496051944</v>
      </c>
      <c r="H119" s="146">
        <v>1722.6825552664448</v>
      </c>
      <c r="I119" s="146">
        <v>1719.2534861473127</v>
      </c>
      <c r="J119" s="146">
        <v>1712.1309545140484</v>
      </c>
      <c r="K119" s="146">
        <v>1743.9732904875232</v>
      </c>
      <c r="L119" s="146">
        <v>1679.2380295766209</v>
      </c>
      <c r="M119" s="146">
        <v>1758.7908747832496</v>
      </c>
      <c r="N119" s="146">
        <v>1682.2369361585945</v>
      </c>
      <c r="O119" s="147">
        <v>2343.0596897903683</v>
      </c>
      <c r="P119" s="198">
        <v>20945.732966413336</v>
      </c>
      <c r="Q119" s="146">
        <v>1957.1572313418449</v>
      </c>
      <c r="R119" s="146">
        <v>1657.4872412795426</v>
      </c>
      <c r="S119" s="146">
        <v>1783.7241535275243</v>
      </c>
      <c r="T119" s="146">
        <v>1767.1553712815357</v>
      </c>
      <c r="U119" s="146">
        <v>1756.7064021940414</v>
      </c>
      <c r="V119" s="146">
        <v>1809.2543046562989</v>
      </c>
      <c r="W119" s="146">
        <v>1861.785509405561</v>
      </c>
      <c r="X119" s="146">
        <v>1812.520081243779</v>
      </c>
      <c r="Y119" s="146">
        <v>1815.7320280207175</v>
      </c>
      <c r="Z119" s="146">
        <v>1837.4005581572321</v>
      </c>
      <c r="AA119" s="146">
        <v>1839.3399205402507</v>
      </c>
      <c r="AB119" s="146">
        <v>2356.2097251623959</v>
      </c>
      <c r="AC119" s="145">
        <v>22254.472526810721</v>
      </c>
      <c r="AD119" s="145">
        <v>1943.3186693818413</v>
      </c>
      <c r="AE119" s="146">
        <v>1764.8953107002944</v>
      </c>
      <c r="AF119" s="146">
        <v>1949.344480959669</v>
      </c>
      <c r="AG119" s="146">
        <v>1913.9891413500163</v>
      </c>
      <c r="AH119" s="146">
        <v>1933.3709118530505</v>
      </c>
      <c r="AI119" s="146">
        <v>1980.027794321255</v>
      </c>
      <c r="AJ119" s="146">
        <v>2019.9882108506574</v>
      </c>
      <c r="AK119" s="146">
        <v>2030.9270523319267</v>
      </c>
      <c r="AL119" s="146">
        <v>1999.9561373598785</v>
      </c>
      <c r="AM119" s="146">
        <v>2038.2925533357507</v>
      </c>
      <c r="AN119" s="146">
        <v>2056.9313568915654</v>
      </c>
      <c r="AO119" s="146">
        <v>2653.525457768731</v>
      </c>
      <c r="AP119" s="196">
        <v>24284.567077104635</v>
      </c>
      <c r="AQ119" s="146">
        <v>2215.4603709537519</v>
      </c>
      <c r="AR119" s="146">
        <v>1967.499450374522</v>
      </c>
      <c r="AS119" s="146">
        <v>2204.0340604235521</v>
      </c>
      <c r="AT119" s="146">
        <v>2121.5167077142573</v>
      </c>
      <c r="AU119" s="146">
        <v>2175.1850670801145</v>
      </c>
      <c r="AV119" s="146">
        <v>2148.5270640961453</v>
      </c>
      <c r="AW119" s="146">
        <v>2181.5119213957505</v>
      </c>
      <c r="AX119" s="146">
        <v>2234.448275949323</v>
      </c>
      <c r="AY119" s="146">
        <v>2193.4337266732737</v>
      </c>
      <c r="AZ119" s="146">
        <v>2243.4304985574804</v>
      </c>
      <c r="BA119" s="146">
        <v>2266.207052914519</v>
      </c>
      <c r="BB119" s="146">
        <v>3074.8057957566116</v>
      </c>
      <c r="BC119" s="196">
        <v>27026.059991889302</v>
      </c>
      <c r="BD119" s="145">
        <v>2440.9110049781771</v>
      </c>
      <c r="BE119" s="146">
        <v>2290.0642457835702</v>
      </c>
      <c r="BF119" s="145">
        <f>SUM($AD119:$AE119)</f>
        <v>3708.213980082136</v>
      </c>
      <c r="BG119" s="184">
        <f>SUM($AQ119:$AR119)</f>
        <v>4182.9598213282734</v>
      </c>
      <c r="BH119" s="185">
        <f>SUM($BD119:$BE119)</f>
        <v>4730.9752507617468</v>
      </c>
      <c r="BI119" s="275">
        <f t="shared" si="27"/>
        <v>13.101140169676651</v>
      </c>
      <c r="BJ119" s="128"/>
      <c r="BK119" s="127"/>
    </row>
    <row r="120" spans="1:63" ht="20.100000000000001" customHeight="1" x14ac:dyDescent="0.25">
      <c r="A120" s="269"/>
      <c r="B120" s="25" t="s">
        <v>198</v>
      </c>
      <c r="C120" s="30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142"/>
      <c r="P120" s="32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55"/>
      <c r="AD120" s="55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2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2"/>
      <c r="BD120" s="55"/>
      <c r="BE120" s="31"/>
      <c r="BF120" s="350"/>
      <c r="BG120" s="27"/>
      <c r="BH120" s="64"/>
      <c r="BI120" s="32"/>
      <c r="BJ120" s="128"/>
      <c r="BK120" s="127"/>
    </row>
    <row r="121" spans="1:63" ht="20.100000000000001" customHeight="1" thickBot="1" x14ac:dyDescent="0.3">
      <c r="A121" s="269"/>
      <c r="B121" s="494" t="s">
        <v>39</v>
      </c>
      <c r="C121" s="495"/>
      <c r="D121" s="17">
        <v>19.15198050394828</v>
      </c>
      <c r="E121" s="17">
        <v>18.993334973012644</v>
      </c>
      <c r="F121" s="17">
        <v>22.153801235091954</v>
      </c>
      <c r="G121" s="17">
        <v>21.722361684964365</v>
      </c>
      <c r="H121" s="17">
        <v>22.263119731860922</v>
      </c>
      <c r="I121" s="17">
        <v>22.039222241220685</v>
      </c>
      <c r="J121" s="17">
        <v>23.445197190328731</v>
      </c>
      <c r="K121" s="17">
        <v>24.145655038093103</v>
      </c>
      <c r="L121" s="17">
        <v>24.948699898459978</v>
      </c>
      <c r="M121" s="17">
        <v>25.22564673945632</v>
      </c>
      <c r="N121" s="17">
        <v>26.830491721352875</v>
      </c>
      <c r="O121" s="33">
        <v>25.649255112321839</v>
      </c>
      <c r="P121" s="197">
        <v>276.56876607011168</v>
      </c>
      <c r="Q121" s="17">
        <v>24.002024352764369</v>
      </c>
      <c r="R121" s="17">
        <v>24.256745791013792</v>
      </c>
      <c r="S121" s="17">
        <v>28.971994911400007</v>
      </c>
      <c r="T121" s="17">
        <v>28.345092662799974</v>
      </c>
      <c r="U121" s="17">
        <v>28.008849436399998</v>
      </c>
      <c r="V121" s="17">
        <v>28.2732128042</v>
      </c>
      <c r="W121" s="17">
        <v>30.897482405400002</v>
      </c>
      <c r="X121" s="17">
        <v>34.845400087600005</v>
      </c>
      <c r="Y121" s="17">
        <v>34.875080899400004</v>
      </c>
      <c r="Z121" s="17">
        <v>36.504764407800003</v>
      </c>
      <c r="AA121" s="17">
        <v>40.078187828800004</v>
      </c>
      <c r="AB121" s="17">
        <v>37.146729783199994</v>
      </c>
      <c r="AC121" s="26">
        <v>376.20556537077817</v>
      </c>
      <c r="AD121" s="26">
        <v>32.093743764599999</v>
      </c>
      <c r="AE121" s="17">
        <v>33.616387578800001</v>
      </c>
      <c r="AF121" s="17">
        <v>42.563365797599999</v>
      </c>
      <c r="AG121" s="17">
        <v>38.216346142199995</v>
      </c>
      <c r="AH121" s="17">
        <v>42.27738212420001</v>
      </c>
      <c r="AI121" s="17">
        <v>38.464776941599993</v>
      </c>
      <c r="AJ121" s="17">
        <v>46.197477585600005</v>
      </c>
      <c r="AK121" s="17">
        <v>48.410334984800002</v>
      </c>
      <c r="AL121" s="17">
        <v>44.874509093211493</v>
      </c>
      <c r="AM121" s="37">
        <v>54.174996991497693</v>
      </c>
      <c r="AN121" s="37">
        <v>54.096679396393107</v>
      </c>
      <c r="AO121" s="37">
        <v>48.695523390800005</v>
      </c>
      <c r="AP121" s="197">
        <v>523.68152379130231</v>
      </c>
      <c r="AQ121" s="37">
        <v>48.430555087199998</v>
      </c>
      <c r="AR121" s="37">
        <v>42.366582778199998</v>
      </c>
      <c r="AS121" s="37">
        <v>43.26038862699999</v>
      </c>
      <c r="AT121" s="37">
        <v>43.514283858280002</v>
      </c>
      <c r="AU121" s="37">
        <v>45.336333119999992</v>
      </c>
      <c r="AV121" s="37">
        <v>44.680339875800009</v>
      </c>
      <c r="AW121" s="37">
        <v>54.556692194716099</v>
      </c>
      <c r="AX121" s="37">
        <v>55.38722367058736</v>
      </c>
      <c r="AY121" s="37">
        <v>57.5495641517793</v>
      </c>
      <c r="AZ121" s="37">
        <v>61.781124313112663</v>
      </c>
      <c r="BA121" s="37">
        <v>67.027245602449426</v>
      </c>
      <c r="BB121" s="37">
        <v>161.44099184281845</v>
      </c>
      <c r="BC121" s="197">
        <v>725.33132512194334</v>
      </c>
      <c r="BD121" s="54">
        <v>54.095289113464482</v>
      </c>
      <c r="BE121" s="37">
        <v>61.749570163800001</v>
      </c>
      <c r="BF121" s="224">
        <f>SUM($AD121:$AE121)</f>
        <v>65.710131343400008</v>
      </c>
      <c r="BG121" s="27">
        <f>SUM($AQ121:$AR121)</f>
        <v>90.797137865400003</v>
      </c>
      <c r="BH121" s="64">
        <f>SUM($BD121:$BE121)</f>
        <v>115.84485927726448</v>
      </c>
      <c r="BI121" s="173">
        <f t="shared" ref="BI121" si="28">((BH121/BG121)-1)*100</f>
        <v>27.58646583000872</v>
      </c>
      <c r="BJ121" s="128"/>
      <c r="BK121" s="127"/>
    </row>
    <row r="122" spans="1:63" ht="20.100000000000001" customHeight="1" x14ac:dyDescent="0.25">
      <c r="A122" s="269"/>
      <c r="B122" s="18" t="s">
        <v>199</v>
      </c>
      <c r="C122" s="19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95"/>
      <c r="P122" s="282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  <c r="AB122" s="181"/>
      <c r="AC122" s="192"/>
      <c r="AD122" s="192"/>
      <c r="AE122" s="181"/>
      <c r="AF122" s="181"/>
      <c r="AG122" s="181"/>
      <c r="AH122" s="181"/>
      <c r="AI122" s="181"/>
      <c r="AJ122" s="181"/>
      <c r="AK122" s="181"/>
      <c r="AL122" s="181"/>
      <c r="AM122" s="181"/>
      <c r="AN122" s="181"/>
      <c r="AO122" s="181"/>
      <c r="AP122" s="282"/>
      <c r="AQ122" s="181"/>
      <c r="AR122" s="181"/>
      <c r="AS122" s="181"/>
      <c r="AT122" s="181"/>
      <c r="AU122" s="181"/>
      <c r="AV122" s="181"/>
      <c r="AW122" s="181"/>
      <c r="AX122" s="181"/>
      <c r="AY122" s="181"/>
      <c r="AZ122" s="181"/>
      <c r="BA122" s="181"/>
      <c r="BB122" s="181"/>
      <c r="BC122" s="282"/>
      <c r="BD122" s="192"/>
      <c r="BE122" s="181"/>
      <c r="BF122" s="223"/>
      <c r="BG122" s="222"/>
      <c r="BH122" s="354"/>
      <c r="BI122" s="167"/>
      <c r="BJ122" s="128"/>
      <c r="BK122" s="127"/>
    </row>
    <row r="123" spans="1:63" ht="20.100000000000001" customHeight="1" thickBot="1" x14ac:dyDescent="0.3">
      <c r="A123" s="269"/>
      <c r="B123" s="494" t="s">
        <v>39</v>
      </c>
      <c r="C123" s="496"/>
      <c r="D123" s="17">
        <v>1753.8839871300254</v>
      </c>
      <c r="E123" s="200">
        <v>1395.6932989561933</v>
      </c>
      <c r="F123" s="200">
        <v>1701.4609972857081</v>
      </c>
      <c r="G123" s="200">
        <v>1651.30738792023</v>
      </c>
      <c r="H123" s="200">
        <v>1700.4194355345837</v>
      </c>
      <c r="I123" s="17">
        <v>1697.2142639060921</v>
      </c>
      <c r="J123" s="17">
        <v>1688.6857573237196</v>
      </c>
      <c r="K123" s="17">
        <v>1719.8276354494301</v>
      </c>
      <c r="L123" s="17">
        <v>1654.2893296781608</v>
      </c>
      <c r="M123" s="17">
        <v>1733.5652280437932</v>
      </c>
      <c r="N123" s="17">
        <v>1655.4064444372416</v>
      </c>
      <c r="O123" s="33">
        <v>2317.4104346780464</v>
      </c>
      <c r="P123" s="197">
        <v>20669.164200343224</v>
      </c>
      <c r="Q123" s="17">
        <v>1933.1552069890804</v>
      </c>
      <c r="R123" s="17">
        <v>1633.2304954885287</v>
      </c>
      <c r="S123" s="17">
        <v>1754.7521586161242</v>
      </c>
      <c r="T123" s="17">
        <v>1738.8102786187358</v>
      </c>
      <c r="U123" s="17">
        <v>1728.6975527576415</v>
      </c>
      <c r="V123" s="17">
        <v>1780.9810918520989</v>
      </c>
      <c r="W123" s="17">
        <v>1830.8880270001609</v>
      </c>
      <c r="X123" s="17">
        <v>1777.6746811561791</v>
      </c>
      <c r="Y123" s="17">
        <v>1780.8569471213175</v>
      </c>
      <c r="Z123" s="17">
        <v>1800.8957937494322</v>
      </c>
      <c r="AA123" s="17">
        <v>1799.2617327114506</v>
      </c>
      <c r="AB123" s="17">
        <v>2319.0629953791959</v>
      </c>
      <c r="AC123" s="26">
        <v>21878.266961439942</v>
      </c>
      <c r="AD123" s="26">
        <v>1911.2249256172413</v>
      </c>
      <c r="AE123" s="17">
        <v>1731.2789231214945</v>
      </c>
      <c r="AF123" s="17">
        <v>1906.781115162069</v>
      </c>
      <c r="AG123" s="17">
        <v>1875.7727952078164</v>
      </c>
      <c r="AH123" s="17">
        <v>1891.0935297288506</v>
      </c>
      <c r="AI123" s="17">
        <v>1941.5630173796551</v>
      </c>
      <c r="AJ123" s="17">
        <v>1973.7907332650575</v>
      </c>
      <c r="AK123" s="17">
        <v>1982.5167173471266</v>
      </c>
      <c r="AL123" s="17">
        <v>1955.0816282666669</v>
      </c>
      <c r="AM123" s="37">
        <v>1984.117556344253</v>
      </c>
      <c r="AN123" s="37">
        <v>2002.8346774951724</v>
      </c>
      <c r="AO123" s="37">
        <v>2604.8299343779308</v>
      </c>
      <c r="AP123" s="197">
        <v>23760.885553313332</v>
      </c>
      <c r="AQ123" s="37">
        <v>2167.0298158665519</v>
      </c>
      <c r="AR123" s="37">
        <v>1925.1328675963221</v>
      </c>
      <c r="AS123" s="37">
        <v>2160.7736717965522</v>
      </c>
      <c r="AT123" s="37">
        <v>2078.0024238559772</v>
      </c>
      <c r="AU123" s="37">
        <v>2129.8487339601147</v>
      </c>
      <c r="AV123" s="37">
        <v>2103.8467242203451</v>
      </c>
      <c r="AW123" s="37">
        <v>2126.9552292010344</v>
      </c>
      <c r="AX123" s="37">
        <v>2179.0610522787356</v>
      </c>
      <c r="AY123" s="37">
        <v>2135.8841625214945</v>
      </c>
      <c r="AZ123" s="37">
        <v>2181.6493742443677</v>
      </c>
      <c r="BA123" s="37">
        <v>2199.1798073120694</v>
      </c>
      <c r="BB123" s="37">
        <v>2913.3648039137929</v>
      </c>
      <c r="BC123" s="197">
        <v>26300.728666767358</v>
      </c>
      <c r="BD123" s="54">
        <v>2386.8157158647127</v>
      </c>
      <c r="BE123" s="37">
        <v>2228.3146756197702</v>
      </c>
      <c r="BF123" s="352">
        <f t="shared" ref="BF123:BF129" si="29">SUM($AD123:$AE123)</f>
        <v>3642.5038487387355</v>
      </c>
      <c r="BG123" s="229">
        <f t="shared" ref="BG123:BG129" si="30">SUM($AQ123:$AR123)</f>
        <v>4092.1626834628742</v>
      </c>
      <c r="BH123" s="351">
        <f t="shared" ref="BH123:BH129" si="31">SUM($BD123:$BE123)</f>
        <v>4615.130391484483</v>
      </c>
      <c r="BI123" s="173">
        <f t="shared" ref="BI123" si="32">((BH123/BG123)-1)*100</f>
        <v>12.779738941831663</v>
      </c>
      <c r="BJ123" s="128"/>
      <c r="BK123" s="127"/>
    </row>
    <row r="124" spans="1:63" ht="20.100000000000001" customHeight="1" thickBot="1" x14ac:dyDescent="0.3">
      <c r="A124" s="269"/>
      <c r="B124" s="150"/>
      <c r="C124" s="148" t="s">
        <v>273</v>
      </c>
      <c r="D124" s="146">
        <v>871738</v>
      </c>
      <c r="E124" s="146">
        <v>790638</v>
      </c>
      <c r="F124" s="146">
        <v>878226</v>
      </c>
      <c r="G124" s="146">
        <v>814574</v>
      </c>
      <c r="H124" s="146">
        <v>879008</v>
      </c>
      <c r="I124" s="146">
        <v>859748</v>
      </c>
      <c r="J124" s="146">
        <v>883557</v>
      </c>
      <c r="K124" s="146">
        <v>901525</v>
      </c>
      <c r="L124" s="146">
        <v>882031</v>
      </c>
      <c r="M124" s="146">
        <v>895199</v>
      </c>
      <c r="N124" s="146">
        <v>925938</v>
      </c>
      <c r="O124" s="147">
        <v>1101872</v>
      </c>
      <c r="P124" s="198">
        <v>10684054</v>
      </c>
      <c r="Q124" s="146">
        <v>1043426</v>
      </c>
      <c r="R124" s="146">
        <v>907395</v>
      </c>
      <c r="S124" s="146">
        <v>842357</v>
      </c>
      <c r="T124" s="146">
        <v>826834</v>
      </c>
      <c r="U124" s="146">
        <v>964895</v>
      </c>
      <c r="V124" s="146">
        <v>1016725</v>
      </c>
      <c r="W124" s="146">
        <v>1014761</v>
      </c>
      <c r="X124" s="146">
        <v>1026636</v>
      </c>
      <c r="Y124" s="146">
        <v>1053220</v>
      </c>
      <c r="Z124" s="146">
        <v>1062674</v>
      </c>
      <c r="AA124" s="146">
        <v>1120803</v>
      </c>
      <c r="AB124" s="146">
        <v>1233383</v>
      </c>
      <c r="AC124" s="145">
        <v>12113109</v>
      </c>
      <c r="AD124" s="145">
        <v>1269626</v>
      </c>
      <c r="AE124" s="146">
        <v>1026592</v>
      </c>
      <c r="AF124" s="146">
        <v>1248719</v>
      </c>
      <c r="AG124" s="146">
        <v>1232475</v>
      </c>
      <c r="AH124" s="146">
        <v>1250349</v>
      </c>
      <c r="AI124" s="146">
        <v>1353585</v>
      </c>
      <c r="AJ124" s="146">
        <v>1344654</v>
      </c>
      <c r="AK124" s="146">
        <v>1385669</v>
      </c>
      <c r="AL124" s="146">
        <v>1410271</v>
      </c>
      <c r="AM124" s="146">
        <v>1447430</v>
      </c>
      <c r="AN124" s="146">
        <v>1533872</v>
      </c>
      <c r="AO124" s="146">
        <v>1644440</v>
      </c>
      <c r="AP124" s="196">
        <v>16147682</v>
      </c>
      <c r="AQ124" s="146">
        <v>1893517</v>
      </c>
      <c r="AR124" s="146">
        <v>1374616</v>
      </c>
      <c r="AS124" s="146">
        <v>1623585</v>
      </c>
      <c r="AT124" s="146">
        <v>1584966.21</v>
      </c>
      <c r="AU124" s="146">
        <v>1691652</v>
      </c>
      <c r="AV124" s="146">
        <v>1782254</v>
      </c>
      <c r="AW124" s="146">
        <v>1877974</v>
      </c>
      <c r="AX124" s="146">
        <v>1957958</v>
      </c>
      <c r="AY124" s="146">
        <v>1973225</v>
      </c>
      <c r="AZ124" s="146">
        <v>2000661</v>
      </c>
      <c r="BA124" s="146">
        <v>2140590</v>
      </c>
      <c r="BB124" s="146">
        <v>1855363</v>
      </c>
      <c r="BC124" s="196">
        <v>21756361.210000001</v>
      </c>
      <c r="BD124" s="145">
        <v>2415788</v>
      </c>
      <c r="BE124" s="146">
        <v>2218405</v>
      </c>
      <c r="BF124" s="145">
        <f t="shared" si="29"/>
        <v>2296218</v>
      </c>
      <c r="BG124" s="146">
        <f t="shared" si="30"/>
        <v>3268133</v>
      </c>
      <c r="BH124" s="147">
        <f t="shared" si="31"/>
        <v>4634193</v>
      </c>
      <c r="BI124" s="275">
        <f t="shared" si="27"/>
        <v>41.799400452796753</v>
      </c>
      <c r="BJ124" s="128"/>
      <c r="BK124" s="127"/>
    </row>
    <row r="125" spans="1:63" ht="20.100000000000001" customHeight="1" thickBot="1" x14ac:dyDescent="0.3">
      <c r="A125" s="269"/>
      <c r="B125" s="492" t="s">
        <v>195</v>
      </c>
      <c r="C125" s="493"/>
      <c r="D125" s="21">
        <v>529896</v>
      </c>
      <c r="E125" s="21">
        <v>481691</v>
      </c>
      <c r="F125" s="21">
        <v>530215</v>
      </c>
      <c r="G125" s="21">
        <v>475513.00000000006</v>
      </c>
      <c r="H125" s="21">
        <v>520559</v>
      </c>
      <c r="I125" s="21">
        <v>516761.99999999994</v>
      </c>
      <c r="J125" s="21">
        <v>524447</v>
      </c>
      <c r="K125" s="21">
        <v>535315</v>
      </c>
      <c r="L125" s="21">
        <v>517655</v>
      </c>
      <c r="M125" s="21">
        <v>533204</v>
      </c>
      <c r="N125" s="21">
        <v>539253</v>
      </c>
      <c r="O125" s="62">
        <v>698079</v>
      </c>
      <c r="P125" s="174">
        <v>6402589</v>
      </c>
      <c r="Q125" s="21">
        <v>658635</v>
      </c>
      <c r="R125" s="21">
        <v>571979</v>
      </c>
      <c r="S125" s="21">
        <v>458882</v>
      </c>
      <c r="T125" s="21">
        <v>459539</v>
      </c>
      <c r="U125" s="21">
        <v>584705</v>
      </c>
      <c r="V125" s="21">
        <v>626171</v>
      </c>
      <c r="W125" s="21">
        <v>606138</v>
      </c>
      <c r="X125" s="21">
        <v>619456</v>
      </c>
      <c r="Y125" s="21">
        <v>644873</v>
      </c>
      <c r="Z125" s="21">
        <v>646261</v>
      </c>
      <c r="AA125" s="21">
        <v>700993</v>
      </c>
      <c r="AB125" s="21">
        <v>780739</v>
      </c>
      <c r="AC125" s="61">
        <v>7358371</v>
      </c>
      <c r="AD125" s="61">
        <v>816023</v>
      </c>
      <c r="AE125" s="21">
        <v>641804</v>
      </c>
      <c r="AF125" s="21">
        <v>795992</v>
      </c>
      <c r="AG125" s="21">
        <v>790886</v>
      </c>
      <c r="AH125" s="21">
        <v>792981</v>
      </c>
      <c r="AI125" s="21">
        <v>887947</v>
      </c>
      <c r="AJ125" s="21">
        <v>849190</v>
      </c>
      <c r="AK125" s="21">
        <v>889306</v>
      </c>
      <c r="AL125" s="21">
        <v>920287</v>
      </c>
      <c r="AM125" s="49">
        <v>904157</v>
      </c>
      <c r="AN125" s="49">
        <v>985948</v>
      </c>
      <c r="AO125" s="49">
        <v>1049903</v>
      </c>
      <c r="AP125" s="174">
        <v>10324424</v>
      </c>
      <c r="AQ125" s="49">
        <v>1332077</v>
      </c>
      <c r="AR125" s="49">
        <v>881573</v>
      </c>
      <c r="AS125" s="49">
        <v>1081095</v>
      </c>
      <c r="AT125" s="49">
        <v>1034671</v>
      </c>
      <c r="AU125" s="49">
        <v>1101588</v>
      </c>
      <c r="AV125" s="49">
        <v>1197914</v>
      </c>
      <c r="AW125" s="49">
        <v>1191261</v>
      </c>
      <c r="AX125" s="49">
        <v>1245112</v>
      </c>
      <c r="AY125" s="49">
        <v>1272444</v>
      </c>
      <c r="AZ125" s="49">
        <v>1302740</v>
      </c>
      <c r="BA125" s="49">
        <v>1383873</v>
      </c>
      <c r="BB125" s="49">
        <v>1575440</v>
      </c>
      <c r="BC125" s="174">
        <v>14599788</v>
      </c>
      <c r="BD125" s="48">
        <v>1587708</v>
      </c>
      <c r="BE125" s="49">
        <v>1466220</v>
      </c>
      <c r="BF125" s="255">
        <f t="shared" si="29"/>
        <v>1457827</v>
      </c>
      <c r="BG125" s="256">
        <f t="shared" si="30"/>
        <v>2213650</v>
      </c>
      <c r="BH125" s="262">
        <f t="shared" si="31"/>
        <v>3053928</v>
      </c>
      <c r="BI125" s="178">
        <f t="shared" si="27"/>
        <v>37.95893659792651</v>
      </c>
      <c r="BJ125" s="128"/>
      <c r="BK125" s="127"/>
    </row>
    <row r="126" spans="1:63" ht="20.100000000000001" customHeight="1" thickBot="1" x14ac:dyDescent="0.3">
      <c r="A126" s="269"/>
      <c r="B126" s="158" t="s">
        <v>196</v>
      </c>
      <c r="C126" s="431"/>
      <c r="D126" s="21">
        <v>341842</v>
      </c>
      <c r="E126" s="21">
        <v>308947</v>
      </c>
      <c r="F126" s="21">
        <v>348011</v>
      </c>
      <c r="G126" s="21">
        <v>339061</v>
      </c>
      <c r="H126" s="21">
        <v>358449</v>
      </c>
      <c r="I126" s="21">
        <v>342986</v>
      </c>
      <c r="J126" s="21">
        <v>359110</v>
      </c>
      <c r="K126" s="21">
        <v>366210</v>
      </c>
      <c r="L126" s="21">
        <v>364376</v>
      </c>
      <c r="M126" s="21">
        <v>361995</v>
      </c>
      <c r="N126" s="21">
        <v>386685</v>
      </c>
      <c r="O126" s="62">
        <v>403793</v>
      </c>
      <c r="P126" s="189">
        <v>4281465</v>
      </c>
      <c r="Q126" s="21">
        <v>384791</v>
      </c>
      <c r="R126" s="21">
        <v>335416</v>
      </c>
      <c r="S126" s="21">
        <v>383475</v>
      </c>
      <c r="T126" s="21">
        <v>367295</v>
      </c>
      <c r="U126" s="21">
        <v>380190</v>
      </c>
      <c r="V126" s="21">
        <v>390554</v>
      </c>
      <c r="W126" s="21">
        <v>408623</v>
      </c>
      <c r="X126" s="21">
        <v>407180</v>
      </c>
      <c r="Y126" s="21">
        <v>408347</v>
      </c>
      <c r="Z126" s="21">
        <v>416413</v>
      </c>
      <c r="AA126" s="21">
        <v>419810</v>
      </c>
      <c r="AB126" s="21">
        <v>452644</v>
      </c>
      <c r="AC126" s="61">
        <v>4754738</v>
      </c>
      <c r="AD126" s="61">
        <v>453603</v>
      </c>
      <c r="AE126" s="21">
        <v>384788</v>
      </c>
      <c r="AF126" s="21">
        <v>452727</v>
      </c>
      <c r="AG126" s="21">
        <v>441589</v>
      </c>
      <c r="AH126" s="21">
        <v>457368</v>
      </c>
      <c r="AI126" s="21">
        <v>465638</v>
      </c>
      <c r="AJ126" s="21">
        <v>495464</v>
      </c>
      <c r="AK126" s="21">
        <v>496363</v>
      </c>
      <c r="AL126" s="21">
        <v>489984</v>
      </c>
      <c r="AM126" s="49">
        <v>543273</v>
      </c>
      <c r="AN126" s="49">
        <v>547924</v>
      </c>
      <c r="AO126" s="49">
        <v>594537</v>
      </c>
      <c r="AP126" s="174">
        <v>5823258</v>
      </c>
      <c r="AQ126" s="49">
        <v>561440</v>
      </c>
      <c r="AR126" s="49">
        <v>493043</v>
      </c>
      <c r="AS126" s="49">
        <v>542490</v>
      </c>
      <c r="AT126" s="49">
        <v>550295.21</v>
      </c>
      <c r="AU126" s="49">
        <v>590064</v>
      </c>
      <c r="AV126" s="49">
        <v>584340</v>
      </c>
      <c r="AW126" s="49">
        <v>686713</v>
      </c>
      <c r="AX126" s="49">
        <v>712846</v>
      </c>
      <c r="AY126" s="49">
        <v>700781</v>
      </c>
      <c r="AZ126" s="49">
        <v>697921</v>
      </c>
      <c r="BA126" s="49">
        <v>756717</v>
      </c>
      <c r="BB126" s="49">
        <v>279923</v>
      </c>
      <c r="BC126" s="174">
        <v>7156573.21</v>
      </c>
      <c r="BD126" s="48">
        <v>828080</v>
      </c>
      <c r="BE126" s="49">
        <v>752185</v>
      </c>
      <c r="BF126" s="255">
        <f t="shared" si="29"/>
        <v>838391</v>
      </c>
      <c r="BG126" s="256">
        <f t="shared" si="30"/>
        <v>1054483</v>
      </c>
      <c r="BH126" s="262">
        <f t="shared" si="31"/>
        <v>1580265</v>
      </c>
      <c r="BI126" s="173">
        <f t="shared" si="27"/>
        <v>49.861590940773823</v>
      </c>
      <c r="BJ126" s="128"/>
      <c r="BK126" s="127"/>
    </row>
    <row r="127" spans="1:63" ht="38.25" customHeight="1" thickBot="1" x14ac:dyDescent="0.25">
      <c r="A127" s="269"/>
      <c r="B127" s="150"/>
      <c r="C127" s="432" t="s">
        <v>201</v>
      </c>
      <c r="D127" s="402">
        <v>3500595</v>
      </c>
      <c r="E127" s="402">
        <v>2896382</v>
      </c>
      <c r="F127" s="402">
        <v>7270482</v>
      </c>
      <c r="G127" s="402">
        <v>3722039</v>
      </c>
      <c r="H127" s="402">
        <v>3810452</v>
      </c>
      <c r="I127" s="402">
        <v>3843492</v>
      </c>
      <c r="J127" s="402">
        <v>3771715</v>
      </c>
      <c r="K127" s="402">
        <v>3859976</v>
      </c>
      <c r="L127" s="402">
        <v>3768079.3817992369</v>
      </c>
      <c r="M127" s="402">
        <v>3900492</v>
      </c>
      <c r="N127" s="402">
        <v>3709520</v>
      </c>
      <c r="O127" s="403">
        <v>4425987</v>
      </c>
      <c r="P127" s="404">
        <v>48479211.381799236</v>
      </c>
      <c r="Q127" s="402">
        <v>3988513</v>
      </c>
      <c r="R127" s="402">
        <v>3516710</v>
      </c>
      <c r="S127" s="402">
        <v>3663916</v>
      </c>
      <c r="T127" s="402">
        <v>3822361</v>
      </c>
      <c r="U127" s="402">
        <v>3878271</v>
      </c>
      <c r="V127" s="402">
        <v>3972883</v>
      </c>
      <c r="W127" s="402">
        <v>3993813</v>
      </c>
      <c r="X127" s="402">
        <v>3978080</v>
      </c>
      <c r="Y127" s="402">
        <v>3974207</v>
      </c>
      <c r="Z127" s="402">
        <v>4026652</v>
      </c>
      <c r="AA127" s="402">
        <v>3994059</v>
      </c>
      <c r="AB127" s="402">
        <v>5120507.7699999996</v>
      </c>
      <c r="AC127" s="401">
        <v>47929972.769999996</v>
      </c>
      <c r="AD127" s="401">
        <v>3987729</v>
      </c>
      <c r="AE127" s="402">
        <v>3656379</v>
      </c>
      <c r="AF127" s="402">
        <v>4165592</v>
      </c>
      <c r="AG127" s="402">
        <v>4095145</v>
      </c>
      <c r="AH127" s="402">
        <v>4167586</v>
      </c>
      <c r="AI127" s="402">
        <v>4230483</v>
      </c>
      <c r="AJ127" s="402">
        <v>4209899</v>
      </c>
      <c r="AK127" s="402">
        <v>4067763</v>
      </c>
      <c r="AL127" s="402">
        <v>5167032</v>
      </c>
      <c r="AM127" s="402">
        <v>4154805</v>
      </c>
      <c r="AN127" s="402">
        <v>4322252</v>
      </c>
      <c r="AO127" s="402">
        <v>4832923</v>
      </c>
      <c r="AP127" s="405">
        <v>51057588</v>
      </c>
      <c r="AQ127" s="402">
        <v>4341818</v>
      </c>
      <c r="AR127" s="402">
        <v>3929673</v>
      </c>
      <c r="AS127" s="402">
        <v>3469468</v>
      </c>
      <c r="AT127" s="402">
        <v>4448822.5999999996</v>
      </c>
      <c r="AU127" s="402">
        <v>4635233</v>
      </c>
      <c r="AV127" s="402">
        <v>4533573</v>
      </c>
      <c r="AW127" s="402">
        <v>4533401</v>
      </c>
      <c r="AX127" s="402">
        <v>4682187</v>
      </c>
      <c r="AY127" s="402">
        <v>4631129</v>
      </c>
      <c r="AZ127" s="402">
        <v>4751759</v>
      </c>
      <c r="BA127" s="402">
        <v>4722624</v>
      </c>
      <c r="BB127" s="402">
        <v>5424811</v>
      </c>
      <c r="BC127" s="405">
        <v>54104498.600000001</v>
      </c>
      <c r="BD127" s="401">
        <v>4745869</v>
      </c>
      <c r="BE127" s="402">
        <v>4597736</v>
      </c>
      <c r="BF127" s="401">
        <f t="shared" si="29"/>
        <v>7644108</v>
      </c>
      <c r="BG127" s="402">
        <f t="shared" si="30"/>
        <v>8271491</v>
      </c>
      <c r="BH127" s="403">
        <f t="shared" si="31"/>
        <v>9343605</v>
      </c>
      <c r="BI127" s="406">
        <f t="shared" ref="BI127:BI129" si="33">((BH127/BG127)-1)*100</f>
        <v>12.961556749563051</v>
      </c>
      <c r="BJ127" s="128"/>
      <c r="BK127" s="127"/>
    </row>
    <row r="128" spans="1:63" ht="20.100000000000001" customHeight="1" thickBot="1" x14ac:dyDescent="0.3">
      <c r="A128" s="269"/>
      <c r="B128" s="492" t="s">
        <v>202</v>
      </c>
      <c r="C128" s="493"/>
      <c r="D128" s="21">
        <v>25536</v>
      </c>
      <c r="E128" s="21">
        <v>26874</v>
      </c>
      <c r="F128" s="21">
        <v>32350</v>
      </c>
      <c r="G128" s="21">
        <v>30684</v>
      </c>
      <c r="H128" s="21">
        <v>31759</v>
      </c>
      <c r="I128" s="21">
        <v>30600</v>
      </c>
      <c r="J128" s="21">
        <v>32575</v>
      </c>
      <c r="K128" s="21">
        <v>34118</v>
      </c>
      <c r="L128" s="21">
        <v>35580.381799236973</v>
      </c>
      <c r="M128" s="21">
        <v>35721</v>
      </c>
      <c r="N128" s="21">
        <v>37544</v>
      </c>
      <c r="O128" s="62">
        <v>30899</v>
      </c>
      <c r="P128" s="174">
        <v>384240.38179923699</v>
      </c>
      <c r="Q128" s="21">
        <v>31475</v>
      </c>
      <c r="R128" s="21">
        <v>32599</v>
      </c>
      <c r="S128" s="21">
        <v>39217</v>
      </c>
      <c r="T128" s="21">
        <v>38178</v>
      </c>
      <c r="U128" s="21">
        <v>38591</v>
      </c>
      <c r="V128" s="21">
        <v>37725</v>
      </c>
      <c r="W128" s="21">
        <v>39435</v>
      </c>
      <c r="X128" s="21">
        <v>43614</v>
      </c>
      <c r="Y128" s="21">
        <v>43281</v>
      </c>
      <c r="Z128" s="21">
        <v>45364</v>
      </c>
      <c r="AA128" s="21">
        <v>46200</v>
      </c>
      <c r="AB128" s="21">
        <v>36862</v>
      </c>
      <c r="AC128" s="61">
        <v>472541</v>
      </c>
      <c r="AD128" s="61">
        <v>39405</v>
      </c>
      <c r="AE128" s="21">
        <v>38006</v>
      </c>
      <c r="AF128" s="21">
        <v>50231</v>
      </c>
      <c r="AG128" s="21">
        <v>43004</v>
      </c>
      <c r="AH128" s="21">
        <v>46793</v>
      </c>
      <c r="AI128" s="21">
        <v>42931</v>
      </c>
      <c r="AJ128" s="21">
        <v>49408</v>
      </c>
      <c r="AK128" s="21">
        <v>52320</v>
      </c>
      <c r="AL128" s="21">
        <v>49987</v>
      </c>
      <c r="AM128" s="49">
        <v>57296</v>
      </c>
      <c r="AN128" s="49">
        <v>57168</v>
      </c>
      <c r="AO128" s="49">
        <v>44146</v>
      </c>
      <c r="AP128" s="174">
        <v>570695</v>
      </c>
      <c r="AQ128" s="49">
        <v>48355</v>
      </c>
      <c r="AR128" s="49">
        <v>45620</v>
      </c>
      <c r="AS128" s="49">
        <v>46587</v>
      </c>
      <c r="AT128" s="49">
        <v>46898.600000000006</v>
      </c>
      <c r="AU128" s="49">
        <v>46642</v>
      </c>
      <c r="AV128" s="49">
        <v>44425</v>
      </c>
      <c r="AW128" s="49">
        <v>56110</v>
      </c>
      <c r="AX128" s="49">
        <v>59382</v>
      </c>
      <c r="AY128" s="49">
        <v>59322</v>
      </c>
      <c r="AZ128" s="49">
        <v>62974</v>
      </c>
      <c r="BA128" s="49">
        <v>64435</v>
      </c>
      <c r="BB128" s="49">
        <v>55774</v>
      </c>
      <c r="BC128" s="174">
        <v>636524.6</v>
      </c>
      <c r="BD128" s="48">
        <v>52076</v>
      </c>
      <c r="BE128" s="49">
        <v>56706</v>
      </c>
      <c r="BF128" s="255">
        <f t="shared" si="29"/>
        <v>77411</v>
      </c>
      <c r="BG128" s="256">
        <f t="shared" si="30"/>
        <v>93975</v>
      </c>
      <c r="BH128" s="262">
        <f t="shared" si="31"/>
        <v>108782</v>
      </c>
      <c r="BI128" s="178">
        <f t="shared" si="33"/>
        <v>15.756318169725979</v>
      </c>
      <c r="BJ128" s="128"/>
      <c r="BK128" s="127"/>
    </row>
    <row r="129" spans="1:63" ht="20.100000000000001" customHeight="1" thickBot="1" x14ac:dyDescent="0.3">
      <c r="A129" s="269"/>
      <c r="B129" s="158" t="s">
        <v>203</v>
      </c>
      <c r="C129" s="433"/>
      <c r="D129" s="21">
        <v>3475059</v>
      </c>
      <c r="E129" s="21">
        <v>2869508</v>
      </c>
      <c r="F129" s="21">
        <v>7238132</v>
      </c>
      <c r="G129" s="21">
        <v>3691355</v>
      </c>
      <c r="H129" s="21">
        <v>3778693</v>
      </c>
      <c r="I129" s="21">
        <v>3812892</v>
      </c>
      <c r="J129" s="21">
        <v>3739140</v>
      </c>
      <c r="K129" s="21">
        <v>3825858</v>
      </c>
      <c r="L129" s="21">
        <v>3732499</v>
      </c>
      <c r="M129" s="21">
        <v>3864771</v>
      </c>
      <c r="N129" s="21">
        <v>3671976</v>
      </c>
      <c r="O129" s="62">
        <v>4395088</v>
      </c>
      <c r="P129" s="189">
        <v>48094971</v>
      </c>
      <c r="Q129" s="21">
        <v>3957038</v>
      </c>
      <c r="R129" s="21">
        <v>3484111</v>
      </c>
      <c r="S129" s="21">
        <v>3624699</v>
      </c>
      <c r="T129" s="21">
        <v>3784183</v>
      </c>
      <c r="U129" s="21">
        <v>3839680</v>
      </c>
      <c r="V129" s="21">
        <v>3935158</v>
      </c>
      <c r="W129" s="21">
        <v>3954378</v>
      </c>
      <c r="X129" s="21">
        <v>3934466</v>
      </c>
      <c r="Y129" s="21">
        <v>3930926</v>
      </c>
      <c r="Z129" s="21">
        <v>3981288</v>
      </c>
      <c r="AA129" s="21">
        <v>3947859</v>
      </c>
      <c r="AB129" s="21">
        <v>5083645.7699999996</v>
      </c>
      <c r="AC129" s="61">
        <v>47457431.769999996</v>
      </c>
      <c r="AD129" s="61">
        <v>3948324</v>
      </c>
      <c r="AE129" s="21">
        <v>3618373</v>
      </c>
      <c r="AF129" s="21">
        <v>4115361</v>
      </c>
      <c r="AG129" s="21">
        <v>4052141</v>
      </c>
      <c r="AH129" s="21">
        <v>4120793</v>
      </c>
      <c r="AI129" s="21">
        <v>4187552</v>
      </c>
      <c r="AJ129" s="21">
        <v>4160491</v>
      </c>
      <c r="AK129" s="21">
        <v>4015443</v>
      </c>
      <c r="AL129" s="21">
        <v>5117045</v>
      </c>
      <c r="AM129" s="49">
        <v>4097509</v>
      </c>
      <c r="AN129" s="49">
        <v>4265084</v>
      </c>
      <c r="AO129" s="49">
        <v>4788777</v>
      </c>
      <c r="AP129" s="174">
        <v>50486893</v>
      </c>
      <c r="AQ129" s="49">
        <v>4293463</v>
      </c>
      <c r="AR129" s="49">
        <v>3884053</v>
      </c>
      <c r="AS129" s="49">
        <v>3422881</v>
      </c>
      <c r="AT129" s="49">
        <v>4401924</v>
      </c>
      <c r="AU129" s="49">
        <v>4588591</v>
      </c>
      <c r="AV129" s="49">
        <v>4489148</v>
      </c>
      <c r="AW129" s="49">
        <v>4477291</v>
      </c>
      <c r="AX129" s="49">
        <v>4622805</v>
      </c>
      <c r="AY129" s="49">
        <v>4571807</v>
      </c>
      <c r="AZ129" s="49">
        <v>4688785</v>
      </c>
      <c r="BA129" s="49">
        <v>4658189</v>
      </c>
      <c r="BB129" s="49">
        <v>5369037</v>
      </c>
      <c r="BC129" s="174">
        <v>53467974</v>
      </c>
      <c r="BD129" s="48">
        <v>4693793</v>
      </c>
      <c r="BE129" s="49">
        <v>4541030</v>
      </c>
      <c r="BF129" s="255">
        <f t="shared" si="29"/>
        <v>7566697</v>
      </c>
      <c r="BG129" s="256">
        <f t="shared" si="30"/>
        <v>8177516</v>
      </c>
      <c r="BH129" s="262">
        <f t="shared" si="31"/>
        <v>9234823</v>
      </c>
      <c r="BI129" s="173">
        <f t="shared" si="33"/>
        <v>12.929439697825117</v>
      </c>
      <c r="BJ129" s="128"/>
      <c r="BK129" s="127"/>
    </row>
    <row r="130" spans="1:63" ht="20.100000000000001" customHeight="1" thickBot="1" x14ac:dyDescent="0.3">
      <c r="A130" s="269"/>
      <c r="B130" s="18"/>
      <c r="C130" s="437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2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407"/>
      <c r="AE130" s="20"/>
      <c r="AF130" s="20"/>
      <c r="AG130" s="20"/>
      <c r="AH130" s="20"/>
      <c r="AI130" s="20"/>
      <c r="AJ130" s="20"/>
      <c r="AK130" s="20"/>
      <c r="AL130" s="20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49"/>
      <c r="BD130" s="49"/>
      <c r="BE130" s="22"/>
      <c r="BF130" s="322"/>
      <c r="BG130" s="236"/>
      <c r="BH130" s="236"/>
      <c r="BI130" s="266"/>
      <c r="BJ130" s="128"/>
      <c r="BK130" s="127"/>
    </row>
    <row r="131" spans="1:63" ht="20.100000000000001" customHeight="1" thickBot="1" x14ac:dyDescent="0.3">
      <c r="A131" s="269"/>
      <c r="B131" s="331" t="s">
        <v>204</v>
      </c>
      <c r="C131" s="433"/>
      <c r="D131" s="21">
        <v>2365296</v>
      </c>
      <c r="E131" s="21">
        <v>2381846</v>
      </c>
      <c r="F131" s="21">
        <v>2373682</v>
      </c>
      <c r="G131" s="21">
        <v>2403101</v>
      </c>
      <c r="H131" s="21">
        <v>2440017</v>
      </c>
      <c r="I131" s="21">
        <v>2423800</v>
      </c>
      <c r="J131" s="21">
        <v>2474084</v>
      </c>
      <c r="K131" s="21">
        <v>2524866</v>
      </c>
      <c r="L131" s="21">
        <v>2584127</v>
      </c>
      <c r="M131" s="21">
        <v>2618910</v>
      </c>
      <c r="N131" s="21">
        <v>2656989</v>
      </c>
      <c r="O131" s="62">
        <v>2691452</v>
      </c>
      <c r="P131" s="174">
        <v>2691452</v>
      </c>
      <c r="Q131" s="21">
        <v>2545029</v>
      </c>
      <c r="R131" s="21">
        <v>2754517</v>
      </c>
      <c r="S131" s="21">
        <v>2752855</v>
      </c>
      <c r="T131" s="21">
        <v>2778192</v>
      </c>
      <c r="U131" s="21">
        <v>2788037</v>
      </c>
      <c r="V131" s="21">
        <v>2847248</v>
      </c>
      <c r="W131" s="21">
        <v>2894875</v>
      </c>
      <c r="X131" s="21">
        <v>2939278</v>
      </c>
      <c r="Y131" s="21">
        <v>2972011</v>
      </c>
      <c r="Z131" s="21">
        <v>3023342</v>
      </c>
      <c r="AA131" s="21">
        <v>3070115</v>
      </c>
      <c r="AB131" s="21">
        <v>3074779</v>
      </c>
      <c r="AC131" s="61">
        <v>3074779</v>
      </c>
      <c r="AD131" s="61">
        <v>3112484</v>
      </c>
      <c r="AE131" s="21">
        <v>3159182</v>
      </c>
      <c r="AF131" s="21">
        <v>3197011</v>
      </c>
      <c r="AG131" s="21">
        <v>3203348</v>
      </c>
      <c r="AH131" s="21">
        <v>3273438</v>
      </c>
      <c r="AI131" s="21">
        <v>3312012</v>
      </c>
      <c r="AJ131" s="21">
        <v>3371999</v>
      </c>
      <c r="AK131" s="21">
        <v>3442049</v>
      </c>
      <c r="AL131" s="21">
        <v>3538076</v>
      </c>
      <c r="AM131" s="49">
        <v>3569109</v>
      </c>
      <c r="AN131" s="49">
        <v>3656661</v>
      </c>
      <c r="AO131" s="49">
        <v>3632836</v>
      </c>
      <c r="AP131" s="174">
        <v>3632836</v>
      </c>
      <c r="AQ131" s="49">
        <v>3839327</v>
      </c>
      <c r="AR131" s="49">
        <v>3727221</v>
      </c>
      <c r="AS131" s="49">
        <v>3894712</v>
      </c>
      <c r="AT131" s="49">
        <v>3973056</v>
      </c>
      <c r="AU131" s="49">
        <v>4011820</v>
      </c>
      <c r="AV131" s="49">
        <v>4064542</v>
      </c>
      <c r="AW131" s="49">
        <v>4109654</v>
      </c>
      <c r="AX131" s="49">
        <v>4130421</v>
      </c>
      <c r="AY131" s="49">
        <v>4136098</v>
      </c>
      <c r="AZ131" s="49">
        <v>4173915</v>
      </c>
      <c r="BA131" s="49">
        <v>4224976</v>
      </c>
      <c r="BB131" s="49">
        <v>4278515</v>
      </c>
      <c r="BC131" s="174">
        <v>4278515</v>
      </c>
      <c r="BD131" s="48">
        <v>4224976</v>
      </c>
      <c r="BE131" s="49">
        <v>4439947</v>
      </c>
      <c r="BF131" s="255">
        <f>+$AE131</f>
        <v>3159182</v>
      </c>
      <c r="BG131" s="256">
        <f>+$AR131</f>
        <v>3727221</v>
      </c>
      <c r="BH131" s="262">
        <f>+$BE131</f>
        <v>4439947</v>
      </c>
      <c r="BI131" s="178">
        <f t="shared" ref="BI131" si="34">((BH131/BG131)-1)*100</f>
        <v>19.122182451751591</v>
      </c>
      <c r="BJ131" s="128"/>
      <c r="BK131" s="127"/>
    </row>
    <row r="132" spans="1:63" ht="20.100000000000001" customHeight="1" thickBot="1" x14ac:dyDescent="0.3">
      <c r="A132" s="269"/>
      <c r="B132" s="331" t="s">
        <v>197</v>
      </c>
      <c r="C132" s="433"/>
      <c r="D132" s="21">
        <v>108002</v>
      </c>
      <c r="E132" s="21">
        <v>107465</v>
      </c>
      <c r="F132" s="21">
        <v>107614</v>
      </c>
      <c r="G132" s="21">
        <v>108750</v>
      </c>
      <c r="H132" s="21">
        <v>109539</v>
      </c>
      <c r="I132" s="21">
        <v>111082</v>
      </c>
      <c r="J132" s="21">
        <v>112716</v>
      </c>
      <c r="K132" s="21">
        <v>113760</v>
      </c>
      <c r="L132" s="21">
        <v>114632</v>
      </c>
      <c r="M132" s="21">
        <v>116108</v>
      </c>
      <c r="N132" s="21">
        <v>119960</v>
      </c>
      <c r="O132" s="62">
        <v>120501</v>
      </c>
      <c r="P132" s="174">
        <v>120501</v>
      </c>
      <c r="Q132" s="21">
        <v>120969</v>
      </c>
      <c r="R132" s="21">
        <v>121239</v>
      </c>
      <c r="S132" s="21">
        <v>123646</v>
      </c>
      <c r="T132" s="21">
        <v>124696</v>
      </c>
      <c r="U132" s="21">
        <v>126004</v>
      </c>
      <c r="V132" s="21">
        <v>129021</v>
      </c>
      <c r="W132" s="21">
        <v>131207</v>
      </c>
      <c r="X132" s="21">
        <v>132171</v>
      </c>
      <c r="Y132" s="21">
        <v>133404</v>
      </c>
      <c r="Z132" s="21">
        <v>131946</v>
      </c>
      <c r="AA132" s="21">
        <v>133727</v>
      </c>
      <c r="AB132" s="21">
        <v>136942</v>
      </c>
      <c r="AC132" s="61">
        <v>136942</v>
      </c>
      <c r="AD132" s="61">
        <v>137165</v>
      </c>
      <c r="AE132" s="21">
        <v>136581</v>
      </c>
      <c r="AF132" s="21">
        <v>138917</v>
      </c>
      <c r="AG132" s="21">
        <v>139935</v>
      </c>
      <c r="AH132" s="21">
        <v>143029</v>
      </c>
      <c r="AI132" s="21">
        <v>146699</v>
      </c>
      <c r="AJ132" s="21">
        <v>147076</v>
      </c>
      <c r="AK132" s="21">
        <v>152226</v>
      </c>
      <c r="AL132" s="21">
        <v>150429</v>
      </c>
      <c r="AM132" s="49">
        <v>161384</v>
      </c>
      <c r="AN132" s="49">
        <v>164255</v>
      </c>
      <c r="AO132" s="49">
        <v>177057</v>
      </c>
      <c r="AP132" s="174">
        <v>177057</v>
      </c>
      <c r="AQ132" s="49">
        <v>178674</v>
      </c>
      <c r="AR132" s="49">
        <v>177386</v>
      </c>
      <c r="AS132" s="49">
        <v>181412</v>
      </c>
      <c r="AT132" s="49">
        <v>183606</v>
      </c>
      <c r="AU132" s="49">
        <v>185754</v>
      </c>
      <c r="AV132" s="49">
        <v>190176</v>
      </c>
      <c r="AW132" s="49">
        <v>193355</v>
      </c>
      <c r="AX132" s="49">
        <v>194182</v>
      </c>
      <c r="AY132" s="49">
        <v>196957</v>
      </c>
      <c r="AZ132" s="49">
        <v>201174</v>
      </c>
      <c r="BA132" s="49">
        <v>208274</v>
      </c>
      <c r="BB132" s="49">
        <v>209925</v>
      </c>
      <c r="BC132" s="174">
        <v>209925</v>
      </c>
      <c r="BD132" s="48">
        <v>208274</v>
      </c>
      <c r="BE132" s="49">
        <v>216416</v>
      </c>
      <c r="BF132" s="255">
        <f>+$AE132</f>
        <v>136581</v>
      </c>
      <c r="BG132" s="256">
        <f>+$AR132</f>
        <v>177386</v>
      </c>
      <c r="BH132" s="262">
        <f>+$BE132</f>
        <v>216416</v>
      </c>
      <c r="BI132" s="178">
        <f t="shared" ref="BI132:BI133" si="35">((BH132/BG132)-1)*100</f>
        <v>22.002863811123774</v>
      </c>
      <c r="BJ132" s="128"/>
      <c r="BK132" s="127"/>
    </row>
    <row r="133" spans="1:63" ht="20.100000000000001" customHeight="1" thickBot="1" x14ac:dyDescent="0.3">
      <c r="A133" s="269"/>
      <c r="B133" s="331" t="s">
        <v>161</v>
      </c>
      <c r="C133" s="433"/>
      <c r="D133" s="21">
        <v>9846</v>
      </c>
      <c r="E133" s="21">
        <v>9900</v>
      </c>
      <c r="F133" s="21">
        <v>9985</v>
      </c>
      <c r="G133" s="21">
        <v>10074</v>
      </c>
      <c r="H133" s="21">
        <v>10149</v>
      </c>
      <c r="I133" s="21">
        <v>10147</v>
      </c>
      <c r="J133" s="21">
        <v>10231</v>
      </c>
      <c r="K133" s="21">
        <v>10322</v>
      </c>
      <c r="L133" s="21">
        <v>10446</v>
      </c>
      <c r="M133" s="21">
        <v>10544</v>
      </c>
      <c r="N133" s="21">
        <v>10644</v>
      </c>
      <c r="O133" s="62">
        <v>10846</v>
      </c>
      <c r="P133" s="174">
        <v>10846</v>
      </c>
      <c r="Q133" s="21">
        <v>10796</v>
      </c>
      <c r="R133" s="21">
        <v>10805</v>
      </c>
      <c r="S133" s="21">
        <v>10867</v>
      </c>
      <c r="T133" s="21">
        <v>10824</v>
      </c>
      <c r="U133" s="21">
        <v>10953</v>
      </c>
      <c r="V133" s="21">
        <v>11026</v>
      </c>
      <c r="W133" s="21">
        <v>11040</v>
      </c>
      <c r="X133" s="21">
        <v>11246</v>
      </c>
      <c r="Y133" s="21">
        <v>11299</v>
      </c>
      <c r="Z133" s="21">
        <v>8792</v>
      </c>
      <c r="AA133" s="21">
        <v>8868</v>
      </c>
      <c r="AB133" s="21">
        <v>9512</v>
      </c>
      <c r="AC133" s="61">
        <v>9512</v>
      </c>
      <c r="AD133" s="61">
        <v>9243</v>
      </c>
      <c r="AE133" s="21">
        <v>9357</v>
      </c>
      <c r="AF133" s="21">
        <v>9444</v>
      </c>
      <c r="AG133" s="21">
        <v>9628</v>
      </c>
      <c r="AH133" s="21">
        <v>9840</v>
      </c>
      <c r="AI133" s="21">
        <v>9788</v>
      </c>
      <c r="AJ133" s="21">
        <v>10240</v>
      </c>
      <c r="AK133" s="21">
        <v>10670</v>
      </c>
      <c r="AL133" s="21">
        <v>11050</v>
      </c>
      <c r="AM133" s="49">
        <v>10297</v>
      </c>
      <c r="AN133" s="49">
        <v>10680</v>
      </c>
      <c r="AO133" s="49">
        <v>11076</v>
      </c>
      <c r="AP133" s="174">
        <v>11076</v>
      </c>
      <c r="AQ133" s="49">
        <v>11562</v>
      </c>
      <c r="AR133" s="49">
        <v>11766</v>
      </c>
      <c r="AS133" s="49">
        <v>12370</v>
      </c>
      <c r="AT133" s="49">
        <v>12849</v>
      </c>
      <c r="AU133" s="49">
        <v>13445</v>
      </c>
      <c r="AV133" s="49">
        <v>13868</v>
      </c>
      <c r="AW133" s="49">
        <v>14394</v>
      </c>
      <c r="AX133" s="49">
        <v>14850</v>
      </c>
      <c r="AY133" s="49">
        <v>15314</v>
      </c>
      <c r="AZ133" s="49">
        <v>15926</v>
      </c>
      <c r="BA133" s="49">
        <v>16778</v>
      </c>
      <c r="BB133" s="49">
        <v>17443</v>
      </c>
      <c r="BC133" s="174">
        <v>17443</v>
      </c>
      <c r="BD133" s="48">
        <v>16778</v>
      </c>
      <c r="BE133" s="49">
        <v>18880</v>
      </c>
      <c r="BF133" s="255">
        <f>+$AE133</f>
        <v>9357</v>
      </c>
      <c r="BG133" s="256">
        <f>+$AR133</f>
        <v>11766</v>
      </c>
      <c r="BH133" s="262">
        <f>+$BE133</f>
        <v>18880</v>
      </c>
      <c r="BI133" s="178">
        <f t="shared" si="35"/>
        <v>60.46234914159443</v>
      </c>
      <c r="BJ133" s="128"/>
      <c r="BK133" s="127"/>
    </row>
    <row r="134" spans="1:63" ht="20.100000000000001" customHeight="1" thickBot="1" x14ac:dyDescent="0.3">
      <c r="A134" s="269"/>
      <c r="B134" s="331" t="s">
        <v>162</v>
      </c>
      <c r="C134" s="433"/>
      <c r="D134" s="21">
        <v>2169</v>
      </c>
      <c r="E134" s="21">
        <v>2233</v>
      </c>
      <c r="F134" s="21">
        <v>2207</v>
      </c>
      <c r="G134" s="21">
        <v>2216</v>
      </c>
      <c r="H134" s="21">
        <v>2256</v>
      </c>
      <c r="I134" s="21">
        <v>2265</v>
      </c>
      <c r="J134" s="21">
        <v>2528</v>
      </c>
      <c r="K134" s="21">
        <v>2320</v>
      </c>
      <c r="L134" s="21">
        <v>2335</v>
      </c>
      <c r="M134" s="21">
        <v>2356</v>
      </c>
      <c r="N134" s="21">
        <v>2178</v>
      </c>
      <c r="O134" s="62">
        <v>2196</v>
      </c>
      <c r="P134" s="174">
        <v>2196</v>
      </c>
      <c r="Q134" s="21">
        <v>2222</v>
      </c>
      <c r="R134" s="21">
        <v>2212</v>
      </c>
      <c r="S134" s="21">
        <v>2227</v>
      </c>
      <c r="T134" s="21">
        <v>2227</v>
      </c>
      <c r="U134" s="21">
        <v>2239</v>
      </c>
      <c r="V134" s="21">
        <v>2250</v>
      </c>
      <c r="W134" s="21">
        <v>2260</v>
      </c>
      <c r="X134" s="21">
        <v>2264</v>
      </c>
      <c r="Y134" s="21">
        <v>2288</v>
      </c>
      <c r="Z134" s="21">
        <v>2312</v>
      </c>
      <c r="AA134" s="21">
        <v>2327</v>
      </c>
      <c r="AB134" s="21">
        <v>2336</v>
      </c>
      <c r="AC134" s="61">
        <v>2336</v>
      </c>
      <c r="AD134" s="61">
        <v>2353</v>
      </c>
      <c r="AE134" s="21">
        <v>2363</v>
      </c>
      <c r="AF134" s="21">
        <v>2426</v>
      </c>
      <c r="AG134" s="21">
        <v>2521</v>
      </c>
      <c r="AH134" s="21">
        <v>2510</v>
      </c>
      <c r="AI134" s="21">
        <v>2499</v>
      </c>
      <c r="AJ134" s="21">
        <v>2510</v>
      </c>
      <c r="AK134" s="21">
        <v>2546</v>
      </c>
      <c r="AL134" s="21">
        <v>2551</v>
      </c>
      <c r="AM134" s="49">
        <v>2555</v>
      </c>
      <c r="AN134" s="49">
        <v>2569</v>
      </c>
      <c r="AO134" s="49">
        <v>2814</v>
      </c>
      <c r="AP134" s="174">
        <v>2814</v>
      </c>
      <c r="AQ134" s="49">
        <v>2828</v>
      </c>
      <c r="AR134" s="49">
        <v>2843</v>
      </c>
      <c r="AS134" s="49">
        <v>2880</v>
      </c>
      <c r="AT134" s="49">
        <v>2916</v>
      </c>
      <c r="AU134" s="49">
        <v>2957</v>
      </c>
      <c r="AV134" s="49">
        <v>2968</v>
      </c>
      <c r="AW134" s="49">
        <v>2962</v>
      </c>
      <c r="AX134" s="49">
        <v>2965</v>
      </c>
      <c r="AY134" s="49">
        <v>2969</v>
      </c>
      <c r="AZ134" s="49">
        <v>2992</v>
      </c>
      <c r="BA134" s="49">
        <v>3005</v>
      </c>
      <c r="BB134" s="49">
        <v>3025</v>
      </c>
      <c r="BC134" s="174">
        <v>3025</v>
      </c>
      <c r="BD134" s="48">
        <v>3005</v>
      </c>
      <c r="BE134" s="49">
        <v>3033</v>
      </c>
      <c r="BF134" s="255">
        <f>+$AE134</f>
        <v>2363</v>
      </c>
      <c r="BG134" s="256">
        <f>+$AR134</f>
        <v>2843</v>
      </c>
      <c r="BH134" s="262">
        <f>+$BE134</f>
        <v>3033</v>
      </c>
      <c r="BI134" s="178">
        <f t="shared" ref="BI134" si="36">((BH134/BG134)-1)*100</f>
        <v>6.6830812521983862</v>
      </c>
      <c r="BJ134" s="128"/>
      <c r="BK134" s="127"/>
    </row>
    <row r="135" spans="1:63" ht="20.100000000000001" customHeight="1" x14ac:dyDescent="0.25">
      <c r="A135" s="269"/>
      <c r="B135" s="447" t="s">
        <v>267</v>
      </c>
      <c r="C135" s="448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2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2"/>
      <c r="BG135" s="222"/>
      <c r="BH135" s="222"/>
      <c r="BI135" s="449"/>
      <c r="BJ135" s="128"/>
      <c r="BK135" s="127"/>
    </row>
    <row r="136" spans="1:63" s="340" customFormat="1" ht="20.100000000000001" customHeight="1" thickBot="1" x14ac:dyDescent="0.3">
      <c r="A136" s="269"/>
      <c r="B136" s="140" t="s">
        <v>163</v>
      </c>
      <c r="C136" s="140"/>
      <c r="D136" s="188"/>
      <c r="E136" s="188"/>
      <c r="F136" s="31"/>
      <c r="G136" s="31"/>
      <c r="H136" s="31"/>
      <c r="I136" s="31"/>
      <c r="J136" s="31"/>
      <c r="K136" s="31"/>
      <c r="L136" s="31"/>
      <c r="M136" s="31"/>
      <c r="N136" s="188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225"/>
      <c r="BH136" s="239"/>
      <c r="BI136" s="31"/>
      <c r="BJ136" s="113"/>
      <c r="BK136" s="116"/>
    </row>
    <row r="137" spans="1:63" s="340" customFormat="1" ht="20.100000000000001" customHeight="1" thickBot="1" x14ac:dyDescent="0.3">
      <c r="A137" s="269"/>
      <c r="B137" s="151"/>
      <c r="C137" s="148" t="s">
        <v>61</v>
      </c>
      <c r="D137" s="145">
        <v>6.4228844100000035</v>
      </c>
      <c r="E137" s="146">
        <v>6.5206746399999993</v>
      </c>
      <c r="F137" s="146">
        <v>12.037412189999996</v>
      </c>
      <c r="G137" s="146">
        <v>19.751261770000006</v>
      </c>
      <c r="H137" s="146">
        <v>16.434032690099997</v>
      </c>
      <c r="I137" s="146">
        <v>17.029683250000001</v>
      </c>
      <c r="J137" s="146">
        <v>20.067343869999995</v>
      </c>
      <c r="K137" s="146">
        <v>23.263204680000005</v>
      </c>
      <c r="L137" s="146">
        <v>23.619538039999998</v>
      </c>
      <c r="M137" s="146">
        <v>29.556228300000029</v>
      </c>
      <c r="N137" s="146">
        <v>39.418695540000009</v>
      </c>
      <c r="O137" s="146">
        <v>45.601147679999983</v>
      </c>
      <c r="P137" s="196">
        <v>259.72210706010003</v>
      </c>
      <c r="Q137" s="146">
        <v>43.55488927399999</v>
      </c>
      <c r="R137" s="146">
        <v>39.326891390000043</v>
      </c>
      <c r="S137" s="146">
        <v>46.245261094000057</v>
      </c>
      <c r="T137" s="146">
        <v>47.539360272000081</v>
      </c>
      <c r="U137" s="146">
        <v>50.543363000000127</v>
      </c>
      <c r="V137" s="146">
        <v>50.862674470000002</v>
      </c>
      <c r="W137" s="146">
        <v>57.119669044900014</v>
      </c>
      <c r="X137" s="146">
        <v>57.693885074699956</v>
      </c>
      <c r="Y137" s="146">
        <v>57.18492074000001</v>
      </c>
      <c r="Z137" s="146">
        <v>60.385673589999769</v>
      </c>
      <c r="AA137" s="146">
        <v>61.248096899999723</v>
      </c>
      <c r="AB137" s="146">
        <v>66.892010889999654</v>
      </c>
      <c r="AC137" s="196">
        <v>638.59669573959945</v>
      </c>
      <c r="AD137" s="145">
        <v>62.106635689999692</v>
      </c>
      <c r="AE137" s="146">
        <v>62.037317760000185</v>
      </c>
      <c r="AF137" s="146">
        <v>69.94372117500032</v>
      </c>
      <c r="AG137" s="146">
        <v>66.840489710000043</v>
      </c>
      <c r="AH137" s="146">
        <v>74.66164156999983</v>
      </c>
      <c r="AI137" s="146">
        <v>76.235107779999908</v>
      </c>
      <c r="AJ137" s="146">
        <v>79.198706904599831</v>
      </c>
      <c r="AK137" s="146">
        <v>84.022032802915263</v>
      </c>
      <c r="AL137" s="146">
        <v>86.602878439999685</v>
      </c>
      <c r="AM137" s="146">
        <v>89.829086603599734</v>
      </c>
      <c r="AN137" s="146">
        <v>93.525201329999646</v>
      </c>
      <c r="AO137" s="147">
        <v>98.25269162999993</v>
      </c>
      <c r="AP137" s="196">
        <v>943.255511396114</v>
      </c>
      <c r="AQ137" s="146">
        <v>93.979210918400028</v>
      </c>
      <c r="AR137" s="146">
        <v>89.006094619999999</v>
      </c>
      <c r="AS137" s="146">
        <v>103.21203527369981</v>
      </c>
      <c r="AT137" s="146">
        <v>92.034575199999765</v>
      </c>
      <c r="AU137" s="146">
        <v>99.034672700899634</v>
      </c>
      <c r="AV137" s="146">
        <v>100.91974859860012</v>
      </c>
      <c r="AW137" s="146">
        <v>106.8035421200005</v>
      </c>
      <c r="AX137" s="146">
        <v>110.96456725000047</v>
      </c>
      <c r="AY137" s="146">
        <v>108.60116136400076</v>
      </c>
      <c r="AZ137" s="146">
        <v>115.10836877280062</v>
      </c>
      <c r="BA137" s="146">
        <v>113.46224429200051</v>
      </c>
      <c r="BB137" s="146">
        <v>124.36382390000031</v>
      </c>
      <c r="BC137" s="196">
        <v>1257.4900450104026</v>
      </c>
      <c r="BD137" s="145">
        <v>118.1106177172001</v>
      </c>
      <c r="BE137" s="146">
        <v>111.32222467470054</v>
      </c>
      <c r="BF137" s="145">
        <f>SUM($AD137:$AE137)</f>
        <v>124.14395344999988</v>
      </c>
      <c r="BG137" s="146">
        <f>SUM($AQ137:$AR137)</f>
        <v>182.98530553840004</v>
      </c>
      <c r="BH137" s="147">
        <f>SUM($BD137:$BE137)</f>
        <v>229.43284239190064</v>
      </c>
      <c r="BI137" s="275">
        <f t="shared" ref="BI137:BI139" si="37">((BH137/BG137)-1)*100</f>
        <v>25.383205890132764</v>
      </c>
      <c r="BJ137" s="113"/>
      <c r="BK137" s="116"/>
    </row>
    <row r="138" spans="1:63" s="340" customFormat="1" ht="20.100000000000001" customHeight="1" x14ac:dyDescent="0.25">
      <c r="A138" s="269"/>
      <c r="B138" s="25" t="s">
        <v>223</v>
      </c>
      <c r="C138" s="30"/>
      <c r="D138" s="55"/>
      <c r="E138" s="31"/>
      <c r="F138" s="31"/>
      <c r="G138" s="31"/>
      <c r="H138" s="42"/>
      <c r="I138" s="31"/>
      <c r="J138" s="31"/>
      <c r="K138" s="31"/>
      <c r="L138" s="31"/>
      <c r="M138" s="42"/>
      <c r="N138" s="31"/>
      <c r="O138" s="31"/>
      <c r="P138" s="32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2"/>
      <c r="AD138" s="55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142"/>
      <c r="AP138" s="32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2"/>
      <c r="BD138" s="55"/>
      <c r="BE138" s="31"/>
      <c r="BF138" s="55"/>
      <c r="BG138" s="225"/>
      <c r="BH138" s="215"/>
      <c r="BI138" s="32"/>
      <c r="BJ138" s="128"/>
      <c r="BK138" s="127"/>
    </row>
    <row r="139" spans="1:63" s="342" customFormat="1" ht="20.100000000000001" customHeight="1" thickBot="1" x14ac:dyDescent="0.3">
      <c r="A139" s="269"/>
      <c r="B139" s="497" t="s">
        <v>39</v>
      </c>
      <c r="C139" s="496"/>
      <c r="D139" s="54">
        <v>0.82224118000000013</v>
      </c>
      <c r="E139" s="37">
        <v>1.3792049600000003</v>
      </c>
      <c r="F139" s="37">
        <v>2.0338671900000005</v>
      </c>
      <c r="G139" s="37">
        <v>1.8651848800000008</v>
      </c>
      <c r="H139" s="37">
        <v>1.4522873200999999</v>
      </c>
      <c r="I139" s="37">
        <v>1.4867302000000004</v>
      </c>
      <c r="J139" s="37">
        <v>1.49138927</v>
      </c>
      <c r="K139" s="37">
        <v>1.6700730100000005</v>
      </c>
      <c r="L139" s="37">
        <v>2.1676110100000003</v>
      </c>
      <c r="M139" s="37">
        <v>2.818882230000002</v>
      </c>
      <c r="N139" s="37">
        <v>3.3236225700000013</v>
      </c>
      <c r="O139" s="37">
        <v>4.0617407800000018</v>
      </c>
      <c r="P139" s="197">
        <v>24.572834600100009</v>
      </c>
      <c r="Q139" s="37">
        <v>3.9868519400000011</v>
      </c>
      <c r="R139" s="37">
        <v>3.7157319699999984</v>
      </c>
      <c r="S139" s="37">
        <v>4.6176751700000001</v>
      </c>
      <c r="T139" s="37">
        <v>5.0430883100000052</v>
      </c>
      <c r="U139" s="37">
        <v>6.0506855000000019</v>
      </c>
      <c r="V139" s="37">
        <v>6.21492076</v>
      </c>
      <c r="W139" s="37">
        <v>9.0447270648999982</v>
      </c>
      <c r="X139" s="37">
        <v>7.7297033146999974</v>
      </c>
      <c r="Y139" s="37">
        <v>8.1505475699999987</v>
      </c>
      <c r="Z139" s="37">
        <v>10.373724329999995</v>
      </c>
      <c r="AA139" s="37">
        <v>12.279411530000001</v>
      </c>
      <c r="AB139" s="37">
        <v>12.883610920000002</v>
      </c>
      <c r="AC139" s="197">
        <v>90.090678379600007</v>
      </c>
      <c r="AD139" s="54">
        <v>12.406332159999995</v>
      </c>
      <c r="AE139" s="37">
        <v>14.646289980000004</v>
      </c>
      <c r="AF139" s="37">
        <v>15.168840405000006</v>
      </c>
      <c r="AG139" s="37">
        <v>16.126294150000003</v>
      </c>
      <c r="AH139" s="37">
        <v>18.849258829999989</v>
      </c>
      <c r="AI139" s="37">
        <v>20.609385600000003</v>
      </c>
      <c r="AJ139" s="37">
        <v>21.803292619999997</v>
      </c>
      <c r="AK139" s="37">
        <v>25.286052802915449</v>
      </c>
      <c r="AL139" s="37">
        <v>26.600259649999991</v>
      </c>
      <c r="AM139" s="37">
        <v>27.769423493600016</v>
      </c>
      <c r="AN139" s="37">
        <v>28.334700539999975</v>
      </c>
      <c r="AO139" s="420">
        <v>32.218403680000002</v>
      </c>
      <c r="AP139" s="197">
        <v>259.81853391151543</v>
      </c>
      <c r="AQ139" s="37">
        <v>29.948320104000011</v>
      </c>
      <c r="AR139" s="37">
        <v>28.557372880000017</v>
      </c>
      <c r="AS139" s="37">
        <v>32.420362945699999</v>
      </c>
      <c r="AT139" s="37">
        <v>28.699570240000032</v>
      </c>
      <c r="AU139" s="37">
        <v>31.489671874499983</v>
      </c>
      <c r="AV139" s="37">
        <v>33.703033890000007</v>
      </c>
      <c r="AW139" s="37">
        <v>36.571423999999972</v>
      </c>
      <c r="AX139" s="37">
        <v>39.258121039999999</v>
      </c>
      <c r="AY139" s="37">
        <v>38.026392860000101</v>
      </c>
      <c r="AZ139" s="37">
        <v>41.013031309999988</v>
      </c>
      <c r="BA139" s="37">
        <v>42.083070157000122</v>
      </c>
      <c r="BB139" s="37">
        <v>48.565933990000111</v>
      </c>
      <c r="BC139" s="197">
        <v>430.33630529120035</v>
      </c>
      <c r="BD139" s="54">
        <v>44.979290870000007</v>
      </c>
      <c r="BE139" s="37">
        <v>44.169963277500223</v>
      </c>
      <c r="BF139" s="224">
        <f>SUM($AD139:$AE139)</f>
        <v>27.052622139999997</v>
      </c>
      <c r="BG139" s="27">
        <f>SUM($AQ139:$AR139)</f>
        <v>58.505692984000028</v>
      </c>
      <c r="BH139" s="64">
        <f>SUM($BD139:$BE139)</f>
        <v>89.14925414750023</v>
      </c>
      <c r="BI139" s="171">
        <f t="shared" si="37"/>
        <v>52.377058710988209</v>
      </c>
      <c r="BJ139" s="113"/>
      <c r="BK139" s="127"/>
    </row>
    <row r="140" spans="1:63" s="342" customFormat="1" ht="20.100000000000001" customHeight="1" x14ac:dyDescent="0.25">
      <c r="A140" s="269"/>
      <c r="B140" s="18" t="s">
        <v>164</v>
      </c>
      <c r="C140" s="19"/>
      <c r="D140" s="192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282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282">
        <v>0</v>
      </c>
      <c r="AD140" s="192"/>
      <c r="AE140" s="181"/>
      <c r="AF140" s="181"/>
      <c r="AG140" s="181"/>
      <c r="AH140" s="181"/>
      <c r="AI140" s="181"/>
      <c r="AJ140" s="181"/>
      <c r="AK140" s="181"/>
      <c r="AL140" s="181"/>
      <c r="AM140" s="181"/>
      <c r="AN140" s="181"/>
      <c r="AO140" s="195"/>
      <c r="AP140" s="282"/>
      <c r="AQ140" s="181"/>
      <c r="AR140" s="181"/>
      <c r="AS140" s="181"/>
      <c r="AT140" s="181"/>
      <c r="AU140" s="181"/>
      <c r="AV140" s="181"/>
      <c r="AW140" s="181"/>
      <c r="AX140" s="181"/>
      <c r="AY140" s="181"/>
      <c r="AZ140" s="181"/>
      <c r="BA140" s="181"/>
      <c r="BB140" s="181"/>
      <c r="BC140" s="282"/>
      <c r="BD140" s="192"/>
      <c r="BE140" s="181"/>
      <c r="BF140" s="223"/>
      <c r="BG140" s="222"/>
      <c r="BH140" s="354"/>
      <c r="BI140" s="167"/>
      <c r="BJ140" s="113"/>
      <c r="BK140" s="129"/>
    </row>
    <row r="141" spans="1:63" ht="20.100000000000001" customHeight="1" thickBot="1" x14ac:dyDescent="0.3">
      <c r="A141" s="269"/>
      <c r="B141" s="494" t="s">
        <v>39</v>
      </c>
      <c r="C141" s="495"/>
      <c r="D141" s="120">
        <v>1.9564747200000001</v>
      </c>
      <c r="E141" s="121">
        <v>1.59505535</v>
      </c>
      <c r="F141" s="121">
        <v>5.2870052699999999</v>
      </c>
      <c r="G141" s="121">
        <v>12.128448610000001</v>
      </c>
      <c r="H141" s="121">
        <v>11.029848279999996</v>
      </c>
      <c r="I141" s="121">
        <v>10.907176369999998</v>
      </c>
      <c r="J141" s="121">
        <v>13.247936719999995</v>
      </c>
      <c r="K141" s="121">
        <v>16.230678840000003</v>
      </c>
      <c r="L141" s="121">
        <v>15.184408709999996</v>
      </c>
      <c r="M141" s="121">
        <v>17.540517450000028</v>
      </c>
      <c r="N141" s="121">
        <v>26.656375620000002</v>
      </c>
      <c r="O141" s="121">
        <v>30.47020453999998</v>
      </c>
      <c r="P141" s="189">
        <v>162.23413048</v>
      </c>
      <c r="Q141" s="121">
        <v>29.950138550000002</v>
      </c>
      <c r="R141" s="121">
        <v>25.383987040000054</v>
      </c>
      <c r="S141" s="121">
        <v>29.670253290000069</v>
      </c>
      <c r="T141" s="121">
        <v>30.438711940000086</v>
      </c>
      <c r="U141" s="121">
        <v>32.038409960000131</v>
      </c>
      <c r="V141" s="121">
        <v>31.215040520000016</v>
      </c>
      <c r="W141" s="121">
        <v>34.086115810000017</v>
      </c>
      <c r="X141" s="121">
        <v>35.979481329999963</v>
      </c>
      <c r="Y141" s="121">
        <v>35.412508189999997</v>
      </c>
      <c r="Z141" s="121">
        <v>37.592157699999781</v>
      </c>
      <c r="AA141" s="121">
        <v>37.046552139999726</v>
      </c>
      <c r="AB141" s="121">
        <v>41.214406969999651</v>
      </c>
      <c r="AC141" s="189">
        <v>400.02776343999955</v>
      </c>
      <c r="AD141" s="120">
        <v>37.495232969999698</v>
      </c>
      <c r="AE141" s="121">
        <v>35.672001910000183</v>
      </c>
      <c r="AF141" s="121">
        <v>39.321708990000317</v>
      </c>
      <c r="AG141" s="121">
        <v>37.065439140000038</v>
      </c>
      <c r="AH141" s="121">
        <v>39.928263539999847</v>
      </c>
      <c r="AI141" s="121">
        <v>39.490823189999908</v>
      </c>
      <c r="AJ141" s="121">
        <v>40.734056539999827</v>
      </c>
      <c r="AK141" s="121">
        <v>42.269469249999815</v>
      </c>
      <c r="AL141" s="121">
        <v>42.837963759999703</v>
      </c>
      <c r="AM141" s="121">
        <v>44.758402649999724</v>
      </c>
      <c r="AN141" s="121">
        <v>43.519780739999668</v>
      </c>
      <c r="AO141" s="122">
        <v>44.063509079999918</v>
      </c>
      <c r="AP141" s="189">
        <v>487.15665175999857</v>
      </c>
      <c r="AQ141" s="121">
        <v>40.419551569999996</v>
      </c>
      <c r="AR141" s="121">
        <v>37.642370579999977</v>
      </c>
      <c r="AS141" s="121">
        <v>44.134868249999798</v>
      </c>
      <c r="AT141" s="121">
        <v>40.078874369999738</v>
      </c>
      <c r="AU141" s="121">
        <v>43.791672159999656</v>
      </c>
      <c r="AV141" s="121">
        <v>42.32318759000011</v>
      </c>
      <c r="AW141" s="121">
        <v>44.366694550000425</v>
      </c>
      <c r="AX141" s="121">
        <v>45.806689940000382</v>
      </c>
      <c r="AY141" s="121">
        <v>44.610591510000674</v>
      </c>
      <c r="AZ141" s="121">
        <v>45.55967154000033</v>
      </c>
      <c r="BA141" s="121">
        <v>42.407911620000398</v>
      </c>
      <c r="BB141" s="121">
        <v>43.644624910000104</v>
      </c>
      <c r="BC141" s="189">
        <v>514.78670859000158</v>
      </c>
      <c r="BD141" s="120">
        <v>40.647741620000005</v>
      </c>
      <c r="BE141" s="121">
        <v>36.492670010000197</v>
      </c>
      <c r="BF141" s="352">
        <f>SUM($AD141:$AE141)</f>
        <v>73.167234879999882</v>
      </c>
      <c r="BG141" s="229">
        <f>SUM($AQ141:$AR141)</f>
        <v>78.061922149999972</v>
      </c>
      <c r="BH141" s="351">
        <f>SUM($BD141:$BE141)</f>
        <v>77.140411630000202</v>
      </c>
      <c r="BI141" s="173">
        <f t="shared" ref="BI141:BI150" si="38">((BH141/BG141)-1)*100</f>
        <v>-1.1804865863141889</v>
      </c>
      <c r="BJ141" s="113"/>
      <c r="BK141" s="113"/>
    </row>
    <row r="142" spans="1:63" s="340" customFormat="1" ht="20.100000000000001" customHeight="1" x14ac:dyDescent="0.25">
      <c r="A142" s="269"/>
      <c r="B142" s="25" t="s">
        <v>222</v>
      </c>
      <c r="C142" s="30"/>
      <c r="D142" s="55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2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2"/>
      <c r="AD142" s="33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333"/>
      <c r="AP142" s="167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32"/>
      <c r="BD142" s="55"/>
      <c r="BE142" s="31"/>
      <c r="BF142" s="350"/>
      <c r="BG142" s="27"/>
      <c r="BH142" s="64"/>
      <c r="BI142" s="32"/>
      <c r="BJ142" s="128"/>
      <c r="BK142" s="127"/>
    </row>
    <row r="143" spans="1:63" s="342" customFormat="1" ht="20.100000000000001" customHeight="1" thickBot="1" x14ac:dyDescent="0.3">
      <c r="A143" s="269"/>
      <c r="B143" s="494" t="s">
        <v>39</v>
      </c>
      <c r="C143" s="495"/>
      <c r="D143" s="120">
        <v>0</v>
      </c>
      <c r="E143" s="121">
        <v>0</v>
      </c>
      <c r="F143" s="121">
        <v>0</v>
      </c>
      <c r="G143" s="121">
        <v>0</v>
      </c>
      <c r="H143" s="121">
        <v>0</v>
      </c>
      <c r="I143" s="121">
        <v>0</v>
      </c>
      <c r="J143" s="121">
        <v>0</v>
      </c>
      <c r="K143" s="121">
        <v>0</v>
      </c>
      <c r="L143" s="121">
        <v>0</v>
      </c>
      <c r="M143" s="121">
        <v>0</v>
      </c>
      <c r="N143" s="121">
        <v>0</v>
      </c>
      <c r="O143" s="121">
        <v>0</v>
      </c>
      <c r="P143" s="189">
        <v>0</v>
      </c>
      <c r="Q143" s="121">
        <v>0</v>
      </c>
      <c r="R143" s="121">
        <v>0</v>
      </c>
      <c r="S143" s="121">
        <v>0</v>
      </c>
      <c r="T143" s="121">
        <v>0</v>
      </c>
      <c r="U143" s="121">
        <v>0</v>
      </c>
      <c r="V143" s="121">
        <v>0</v>
      </c>
      <c r="W143" s="121">
        <v>0</v>
      </c>
      <c r="X143" s="121">
        <v>0</v>
      </c>
      <c r="Y143" s="121">
        <v>6.1238069999999999E-2</v>
      </c>
      <c r="Z143" s="121">
        <v>0.32011951999999994</v>
      </c>
      <c r="AA143" s="121">
        <v>0.48104998999999998</v>
      </c>
      <c r="AB143" s="121">
        <v>0.67113494000000029</v>
      </c>
      <c r="AC143" s="189">
        <v>1.5335425200000001</v>
      </c>
      <c r="AD143" s="120">
        <v>0.69554833000000016</v>
      </c>
      <c r="AE143" s="121">
        <v>0.70634618000000016</v>
      </c>
      <c r="AF143" s="121">
        <v>1.44744234</v>
      </c>
      <c r="AG143" s="121">
        <v>0.9361393800000003</v>
      </c>
      <c r="AH143" s="121">
        <v>1.3141053699999998</v>
      </c>
      <c r="AI143" s="121">
        <v>1.5240836200000005</v>
      </c>
      <c r="AJ143" s="121">
        <v>1.7568130009999996</v>
      </c>
      <c r="AK143" s="121">
        <v>1.5843378100000003</v>
      </c>
      <c r="AL143" s="121">
        <v>1.6159672900000002</v>
      </c>
      <c r="AM143" s="121">
        <v>1.7571668899999997</v>
      </c>
      <c r="AN143" s="121">
        <v>2.1827731799999994</v>
      </c>
      <c r="AO143" s="122">
        <v>2.6022623600000006</v>
      </c>
      <c r="AP143" s="189">
        <v>18.122985751000002</v>
      </c>
      <c r="AQ143" s="121">
        <v>2.7132892100000015</v>
      </c>
      <c r="AR143" s="121">
        <v>2.5510659399999986</v>
      </c>
      <c r="AS143" s="121">
        <v>3.1060991499999999</v>
      </c>
      <c r="AT143" s="121">
        <v>2.8643912500000011</v>
      </c>
      <c r="AU143" s="121">
        <v>3.1736136500000023</v>
      </c>
      <c r="AV143" s="121">
        <v>3.6678262290000005</v>
      </c>
      <c r="AW143" s="121">
        <v>4.2121843999999973</v>
      </c>
      <c r="AX143" s="121">
        <v>5.1766270400001018</v>
      </c>
      <c r="AY143" s="121">
        <v>5.6044107199999962</v>
      </c>
      <c r="AZ143" s="121">
        <v>6.6223690800002997</v>
      </c>
      <c r="BA143" s="121">
        <v>7.1092347449999993</v>
      </c>
      <c r="BB143" s="121">
        <v>8.3100402400000988</v>
      </c>
      <c r="BC143" s="189">
        <v>55.111151654000494</v>
      </c>
      <c r="BD143" s="120">
        <v>8.1727862299999998</v>
      </c>
      <c r="BE143" s="121">
        <v>8.5383212600000995</v>
      </c>
      <c r="BF143" s="224">
        <f>SUM($AD143:$AE143)</f>
        <v>1.4018945100000004</v>
      </c>
      <c r="BG143" s="27">
        <f>SUM($AQ143:$AR143)</f>
        <v>5.2643551500000001</v>
      </c>
      <c r="BH143" s="64">
        <f>SUM($BD143:$BE143)</f>
        <v>16.711107490000099</v>
      </c>
      <c r="BI143" s="173">
        <f t="shared" ref="BI143" si="39">((BH143/BG143)-1)*100</f>
        <v>217.4388318007021</v>
      </c>
      <c r="BJ143" s="113"/>
      <c r="BK143" s="127"/>
    </row>
    <row r="144" spans="1:63" s="342" customFormat="1" ht="20.100000000000001" customHeight="1" x14ac:dyDescent="0.25">
      <c r="A144" s="269"/>
      <c r="B144" s="18" t="s">
        <v>165</v>
      </c>
      <c r="C144" s="19"/>
      <c r="D144" s="192"/>
      <c r="E144" s="181"/>
      <c r="F144" s="181"/>
      <c r="G144" s="181"/>
      <c r="H144" s="181"/>
      <c r="I144" s="181"/>
      <c r="J144" s="181"/>
      <c r="K144" s="181"/>
      <c r="L144" s="181"/>
      <c r="M144" s="202"/>
      <c r="N144" s="202"/>
      <c r="O144" s="202"/>
      <c r="P144" s="293"/>
      <c r="Q144" s="202"/>
      <c r="R144" s="202"/>
      <c r="S144" s="202"/>
      <c r="T144" s="202"/>
      <c r="U144" s="202"/>
      <c r="V144" s="202"/>
      <c r="W144" s="202"/>
      <c r="X144" s="202"/>
      <c r="Y144" s="202"/>
      <c r="Z144" s="202"/>
      <c r="AA144" s="202"/>
      <c r="AB144" s="202"/>
      <c r="AC144" s="293">
        <v>0</v>
      </c>
      <c r="AD144" s="296"/>
      <c r="AE144" s="202"/>
      <c r="AF144" s="202"/>
      <c r="AG144" s="202"/>
      <c r="AH144" s="202"/>
      <c r="AI144" s="202"/>
      <c r="AJ144" s="202"/>
      <c r="AK144" s="202"/>
      <c r="AL144" s="202"/>
      <c r="AM144" s="202"/>
      <c r="AN144" s="202"/>
      <c r="AO144" s="421"/>
      <c r="AP144" s="293"/>
      <c r="AQ144" s="202"/>
      <c r="AR144" s="202"/>
      <c r="AS144" s="202"/>
      <c r="AT144" s="202"/>
      <c r="AU144" s="202"/>
      <c r="AV144" s="202"/>
      <c r="AW144" s="202"/>
      <c r="AX144" s="202"/>
      <c r="AY144" s="202"/>
      <c r="AZ144" s="202"/>
      <c r="BA144" s="202"/>
      <c r="BB144" s="202"/>
      <c r="BC144" s="293"/>
      <c r="BD144" s="296"/>
      <c r="BE144" s="202"/>
      <c r="BF144" s="223"/>
      <c r="BG144" s="222"/>
      <c r="BH144" s="354"/>
      <c r="BI144" s="167"/>
      <c r="BJ144" s="113"/>
      <c r="BK144" s="129"/>
    </row>
    <row r="145" spans="1:63" ht="20.100000000000001" customHeight="1" thickBot="1" x14ac:dyDescent="0.3">
      <c r="A145" s="269"/>
      <c r="B145" s="497" t="s">
        <v>39</v>
      </c>
      <c r="C145" s="496"/>
      <c r="D145" s="54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19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1.6669799999999999E-2</v>
      </c>
      <c r="X145" s="37">
        <v>4.8992700000000007E-3</v>
      </c>
      <c r="Y145" s="37">
        <v>1.3294570000000002E-2</v>
      </c>
      <c r="Z145" s="37">
        <v>1.6301259999999998E-2</v>
      </c>
      <c r="AA145" s="37">
        <v>3.5826090000000005E-2</v>
      </c>
      <c r="AB145" s="37">
        <v>5.2601849999999999E-2</v>
      </c>
      <c r="AC145" s="197">
        <v>0.13959284</v>
      </c>
      <c r="AD145" s="54">
        <v>3.386452999999999E-2</v>
      </c>
      <c r="AE145" s="37">
        <v>5.2704049999999988E-2</v>
      </c>
      <c r="AF145" s="37">
        <v>5.7196379999999998E-2</v>
      </c>
      <c r="AG145" s="37">
        <v>4.2823599999999989E-2</v>
      </c>
      <c r="AH145" s="37">
        <v>6.8663619999999995E-2</v>
      </c>
      <c r="AI145" s="37">
        <v>7.7425630000000009E-2</v>
      </c>
      <c r="AJ145" s="37">
        <v>7.3017099999999988E-2</v>
      </c>
      <c r="AK145" s="37">
        <v>7.4009289999999991E-2</v>
      </c>
      <c r="AL145" s="37">
        <v>0.11041076000000002</v>
      </c>
      <c r="AM145" s="37">
        <v>0.10315433000000002</v>
      </c>
      <c r="AN145" s="37">
        <v>8.7930020000000025E-2</v>
      </c>
      <c r="AO145" s="420">
        <v>0.1116552</v>
      </c>
      <c r="AP145" s="197">
        <v>0.89285450999999993</v>
      </c>
      <c r="AQ145" s="37">
        <v>8.9931140000000021E-2</v>
      </c>
      <c r="AR145" s="37">
        <v>0.11371510999999997</v>
      </c>
      <c r="AS145" s="37">
        <v>0.11137483000000001</v>
      </c>
      <c r="AT145" s="37">
        <v>0.12896558</v>
      </c>
      <c r="AU145" s="37">
        <v>6.9634910000000008E-2</v>
      </c>
      <c r="AV145" s="37">
        <v>7.8569800000000009E-2</v>
      </c>
      <c r="AW145" s="37">
        <v>9.6254819999999963E-2</v>
      </c>
      <c r="AX145" s="37">
        <v>0.12891724999999998</v>
      </c>
      <c r="AY145" s="37">
        <v>0.10408104999999995</v>
      </c>
      <c r="AZ145" s="37">
        <v>3.3104439999999992E-2</v>
      </c>
      <c r="BA145" s="37">
        <v>0</v>
      </c>
      <c r="BB145" s="37">
        <v>0</v>
      </c>
      <c r="BC145" s="197">
        <v>0.95454892999999985</v>
      </c>
      <c r="BD145" s="54">
        <v>0</v>
      </c>
      <c r="BE145" s="37">
        <v>0</v>
      </c>
      <c r="BF145" s="224">
        <f>SUM($AD145:$AE145)</f>
        <v>8.6568579999999978E-2</v>
      </c>
      <c r="BG145" s="27">
        <f>SUM($AQ145:$AR145)</f>
        <v>0.20364624999999997</v>
      </c>
      <c r="BH145" s="64">
        <f>SUM($BD145:$BE145)</f>
        <v>0</v>
      </c>
      <c r="BI145" s="171">
        <f t="shared" ref="BI145" si="40">((BH145/BG145)-1)*100</f>
        <v>-100</v>
      </c>
      <c r="BJ145" s="113"/>
      <c r="BK145" s="113"/>
    </row>
    <row r="146" spans="1:63" s="340" customFormat="1" ht="20.100000000000001" customHeight="1" x14ac:dyDescent="0.25">
      <c r="A146" s="269"/>
      <c r="B146" s="18" t="s">
        <v>166</v>
      </c>
      <c r="C146" s="19"/>
      <c r="D146" s="33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167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167"/>
      <c r="AD146" s="33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333"/>
      <c r="AP146" s="167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167"/>
      <c r="BD146" s="332"/>
      <c r="BE146" s="42"/>
      <c r="BF146" s="355"/>
      <c r="BG146" s="222"/>
      <c r="BH146" s="354"/>
      <c r="BI146" s="167"/>
      <c r="BJ146" s="128"/>
      <c r="BK146" s="127"/>
    </row>
    <row r="147" spans="1:63" s="342" customFormat="1" ht="20.100000000000001" customHeight="1" thickBot="1" x14ac:dyDescent="0.3">
      <c r="A147" s="269"/>
      <c r="B147" s="494" t="s">
        <v>39</v>
      </c>
      <c r="C147" s="495"/>
      <c r="D147" s="120">
        <v>3.6441685100000027</v>
      </c>
      <c r="E147" s="121">
        <v>3.5464143299999997</v>
      </c>
      <c r="F147" s="121">
        <v>4.7165397299999956</v>
      </c>
      <c r="G147" s="121">
        <v>5.757628280000004</v>
      </c>
      <c r="H147" s="121">
        <v>3.9518970900000014</v>
      </c>
      <c r="I147" s="121">
        <v>4.635776680000002</v>
      </c>
      <c r="J147" s="121">
        <v>5.3280178800000018</v>
      </c>
      <c r="K147" s="121">
        <v>5.3624528300000032</v>
      </c>
      <c r="L147" s="121">
        <v>6.2675183200000006</v>
      </c>
      <c r="M147" s="121">
        <v>9.196828619999998</v>
      </c>
      <c r="N147" s="121">
        <v>9.4386973500000035</v>
      </c>
      <c r="O147" s="121">
        <v>11.069202360000002</v>
      </c>
      <c r="P147" s="189">
        <v>72.915141980000016</v>
      </c>
      <c r="Q147" s="121">
        <v>9.6178987839999923</v>
      </c>
      <c r="R147" s="121">
        <v>10.227172379999994</v>
      </c>
      <c r="S147" s="121">
        <v>11.957332633999993</v>
      </c>
      <c r="T147" s="121">
        <v>12.057560021999988</v>
      </c>
      <c r="U147" s="121">
        <v>12.454267539999995</v>
      </c>
      <c r="V147" s="121">
        <v>13.432713189999985</v>
      </c>
      <c r="W147" s="121">
        <v>13.972156370000002</v>
      </c>
      <c r="X147" s="121">
        <v>13.979801159999992</v>
      </c>
      <c r="Y147" s="121">
        <v>13.547332340000009</v>
      </c>
      <c r="Z147" s="121">
        <v>12.083370779999997</v>
      </c>
      <c r="AA147" s="121">
        <v>11.405257149999995</v>
      </c>
      <c r="AB147" s="121">
        <v>12.070256209999997</v>
      </c>
      <c r="AC147" s="189">
        <v>146.80511855999995</v>
      </c>
      <c r="AD147" s="120">
        <v>11.475657699999996</v>
      </c>
      <c r="AE147" s="121">
        <v>10.959975639999996</v>
      </c>
      <c r="AF147" s="121">
        <v>13.948533059999995</v>
      </c>
      <c r="AG147" s="121">
        <v>12.669793440000007</v>
      </c>
      <c r="AH147" s="121">
        <v>14.501350209999995</v>
      </c>
      <c r="AI147" s="121">
        <v>14.533389740000004</v>
      </c>
      <c r="AJ147" s="121">
        <v>14.831527643600007</v>
      </c>
      <c r="AK147" s="121">
        <v>14.808163649999996</v>
      </c>
      <c r="AL147" s="121">
        <v>15.438276979999998</v>
      </c>
      <c r="AM147" s="121">
        <v>15.440939240000002</v>
      </c>
      <c r="AN147" s="121">
        <v>19.400016849999997</v>
      </c>
      <c r="AO147" s="122">
        <v>19.256861309999998</v>
      </c>
      <c r="AP147" s="189">
        <v>177.26448546359998</v>
      </c>
      <c r="AQ147" s="121">
        <v>20.808118894400007</v>
      </c>
      <c r="AR147" s="121">
        <v>20.14157011</v>
      </c>
      <c r="AS147" s="121">
        <v>23.439330098000003</v>
      </c>
      <c r="AT147" s="121">
        <v>20.262773759999998</v>
      </c>
      <c r="AU147" s="121">
        <v>20.510080106399982</v>
      </c>
      <c r="AV147" s="121">
        <v>21.147131089600006</v>
      </c>
      <c r="AW147" s="121">
        <v>21.556984350000111</v>
      </c>
      <c r="AX147" s="121">
        <v>20.594211979999997</v>
      </c>
      <c r="AY147" s="121">
        <v>20.255685223999993</v>
      </c>
      <c r="AZ147" s="121">
        <v>21.880192402799995</v>
      </c>
      <c r="BA147" s="121">
        <v>21.862027770000001</v>
      </c>
      <c r="BB147" s="121">
        <v>23.843224759999998</v>
      </c>
      <c r="BC147" s="189">
        <v>256.30133054520007</v>
      </c>
      <c r="BD147" s="120">
        <v>24.310798997200092</v>
      </c>
      <c r="BE147" s="121">
        <v>22.121270127200003</v>
      </c>
      <c r="BF147" s="352">
        <f t="shared" ref="BF147:BF153" si="41">SUM($AD147:$AE147)</f>
        <v>22.435633339999992</v>
      </c>
      <c r="BG147" s="229">
        <f t="shared" ref="BG147:BG153" si="42">SUM($AQ147:$AR147)</f>
        <v>40.949689004400007</v>
      </c>
      <c r="BH147" s="351">
        <f t="shared" ref="BH147:BH153" si="43">SUM($BD147:$BE147)</f>
        <v>46.432069124400094</v>
      </c>
      <c r="BI147" s="173">
        <f t="shared" ref="BI147" si="44">((BH147/BG147)-1)*100</f>
        <v>13.388087317124707</v>
      </c>
      <c r="BJ147" s="113"/>
      <c r="BK147" s="127"/>
    </row>
    <row r="148" spans="1:63" ht="20.100000000000001" customHeight="1" thickBot="1" x14ac:dyDescent="0.3">
      <c r="A148" s="269"/>
      <c r="B148" s="150"/>
      <c r="C148" s="148" t="s">
        <v>62</v>
      </c>
      <c r="D148" s="145">
        <v>258997</v>
      </c>
      <c r="E148" s="146">
        <v>209406</v>
      </c>
      <c r="F148" s="146">
        <v>683304</v>
      </c>
      <c r="G148" s="146">
        <v>1767071</v>
      </c>
      <c r="H148" s="146">
        <v>1658794</v>
      </c>
      <c r="I148" s="146">
        <v>1603651</v>
      </c>
      <c r="J148" s="146">
        <v>1866108</v>
      </c>
      <c r="K148" s="146">
        <v>2177083</v>
      </c>
      <c r="L148" s="146">
        <v>2138084</v>
      </c>
      <c r="M148" s="146">
        <v>2681313</v>
      </c>
      <c r="N148" s="146">
        <v>3686374</v>
      </c>
      <c r="O148" s="146">
        <v>4107290</v>
      </c>
      <c r="P148" s="196">
        <v>22837475</v>
      </c>
      <c r="Q148" s="146">
        <v>3729057</v>
      </c>
      <c r="R148" s="146">
        <v>3770510</v>
      </c>
      <c r="S148" s="146">
        <v>4600379</v>
      </c>
      <c r="T148" s="146">
        <v>4648491</v>
      </c>
      <c r="U148" s="146">
        <v>4721078</v>
      </c>
      <c r="V148" s="146">
        <v>4583906</v>
      </c>
      <c r="W148" s="146">
        <v>4808822</v>
      </c>
      <c r="X148" s="146">
        <v>5294213</v>
      </c>
      <c r="Y148" s="146">
        <v>5182542</v>
      </c>
      <c r="Z148" s="146">
        <v>5520288</v>
      </c>
      <c r="AA148" s="146">
        <v>5385293</v>
      </c>
      <c r="AB148" s="146">
        <v>5392699</v>
      </c>
      <c r="AC148" s="196">
        <v>57637278</v>
      </c>
      <c r="AD148" s="145">
        <v>5139263</v>
      </c>
      <c r="AE148" s="146">
        <v>4987091</v>
      </c>
      <c r="AF148" s="146">
        <v>5695814</v>
      </c>
      <c r="AG148" s="146">
        <v>5372405</v>
      </c>
      <c r="AH148" s="146">
        <v>5765818</v>
      </c>
      <c r="AI148" s="146">
        <v>5715085</v>
      </c>
      <c r="AJ148" s="146">
        <v>5650900</v>
      </c>
      <c r="AK148" s="146">
        <v>6004642</v>
      </c>
      <c r="AL148" s="146">
        <v>6136100</v>
      </c>
      <c r="AM148" s="146">
        <v>6495770</v>
      </c>
      <c r="AN148" s="146">
        <v>6360460</v>
      </c>
      <c r="AO148" s="147">
        <v>5863759</v>
      </c>
      <c r="AP148" s="196">
        <v>69187107</v>
      </c>
      <c r="AQ148" s="146">
        <v>5279884</v>
      </c>
      <c r="AR148" s="146">
        <v>5034539</v>
      </c>
      <c r="AS148" s="146">
        <v>6275368</v>
      </c>
      <c r="AT148" s="146">
        <v>5691624</v>
      </c>
      <c r="AU148" s="146">
        <v>6242935</v>
      </c>
      <c r="AV148" s="146">
        <v>6021612</v>
      </c>
      <c r="AW148" s="146">
        <v>6218068</v>
      </c>
      <c r="AX148" s="146">
        <v>6509795</v>
      </c>
      <c r="AY148" s="146">
        <v>6335104</v>
      </c>
      <c r="AZ148" s="146">
        <v>6515418</v>
      </c>
      <c r="BA148" s="146">
        <v>5973473</v>
      </c>
      <c r="BB148" s="146">
        <v>5667672</v>
      </c>
      <c r="BC148" s="145">
        <v>71765492</v>
      </c>
      <c r="BD148" s="145">
        <v>5340766</v>
      </c>
      <c r="BE148" s="146">
        <v>4898246</v>
      </c>
      <c r="BF148" s="146">
        <f t="shared" si="41"/>
        <v>10126354</v>
      </c>
      <c r="BG148" s="146">
        <f t="shared" si="42"/>
        <v>10314423</v>
      </c>
      <c r="BH148" s="147">
        <f t="shared" si="43"/>
        <v>10239012</v>
      </c>
      <c r="BI148" s="275">
        <f t="shared" si="38"/>
        <v>-0.73112184753330034</v>
      </c>
      <c r="BJ148" s="113"/>
      <c r="BK148" s="127"/>
    </row>
    <row r="149" spans="1:63" ht="20.100000000000001" customHeight="1" thickBot="1" x14ac:dyDescent="0.3">
      <c r="A149" s="269"/>
      <c r="B149" s="492" t="s">
        <v>167</v>
      </c>
      <c r="C149" s="493"/>
      <c r="D149" s="48">
        <v>4722</v>
      </c>
      <c r="E149" s="49">
        <v>5059</v>
      </c>
      <c r="F149" s="49">
        <v>7670</v>
      </c>
      <c r="G149" s="49">
        <v>8196</v>
      </c>
      <c r="H149" s="49">
        <v>9828</v>
      </c>
      <c r="I149" s="49">
        <v>11000</v>
      </c>
      <c r="J149" s="49">
        <v>11647</v>
      </c>
      <c r="K149" s="49">
        <v>13112</v>
      </c>
      <c r="L149" s="49">
        <v>15270</v>
      </c>
      <c r="M149" s="49">
        <v>21106</v>
      </c>
      <c r="N149" s="49">
        <v>23684</v>
      </c>
      <c r="O149" s="49">
        <v>28067</v>
      </c>
      <c r="P149" s="189">
        <v>159361</v>
      </c>
      <c r="Q149" s="49">
        <v>28676</v>
      </c>
      <c r="R149" s="49">
        <v>28122</v>
      </c>
      <c r="S149" s="49">
        <v>36461</v>
      </c>
      <c r="T149" s="49">
        <v>40256</v>
      </c>
      <c r="U149" s="49">
        <v>43928</v>
      </c>
      <c r="V149" s="49">
        <v>44830</v>
      </c>
      <c r="W149" s="49">
        <v>53916</v>
      </c>
      <c r="X149" s="49">
        <v>56461</v>
      </c>
      <c r="Y149" s="49">
        <v>57428</v>
      </c>
      <c r="Z149" s="49">
        <v>66499</v>
      </c>
      <c r="AA149" s="49">
        <v>74012</v>
      </c>
      <c r="AB149" s="49">
        <v>84141</v>
      </c>
      <c r="AC149" s="174">
        <v>614730</v>
      </c>
      <c r="AD149" s="48">
        <v>86343</v>
      </c>
      <c r="AE149" s="49">
        <v>89463</v>
      </c>
      <c r="AF149" s="49">
        <v>102893</v>
      </c>
      <c r="AG149" s="49">
        <v>103829</v>
      </c>
      <c r="AH149" s="49">
        <v>114973</v>
      </c>
      <c r="AI149" s="49">
        <v>121619</v>
      </c>
      <c r="AJ149" s="49">
        <v>127828</v>
      </c>
      <c r="AK149" s="49">
        <v>139067</v>
      </c>
      <c r="AL149" s="49">
        <v>150084</v>
      </c>
      <c r="AM149" s="49">
        <v>165703</v>
      </c>
      <c r="AN149" s="49">
        <v>164569</v>
      </c>
      <c r="AO149" s="422">
        <v>159000</v>
      </c>
      <c r="AP149" s="174">
        <v>1525371</v>
      </c>
      <c r="AQ149" s="49">
        <v>144005</v>
      </c>
      <c r="AR149" s="49">
        <v>137998</v>
      </c>
      <c r="AS149" s="49">
        <v>175579</v>
      </c>
      <c r="AT149" s="49">
        <v>164204</v>
      </c>
      <c r="AU149" s="49">
        <v>178483</v>
      </c>
      <c r="AV149" s="49">
        <v>184573</v>
      </c>
      <c r="AW149" s="49">
        <v>203163</v>
      </c>
      <c r="AX149" s="49">
        <v>221096</v>
      </c>
      <c r="AY149" s="49">
        <v>224498</v>
      </c>
      <c r="AZ149" s="49">
        <v>241647</v>
      </c>
      <c r="BA149" s="49">
        <v>236631</v>
      </c>
      <c r="BB149" s="49">
        <v>235663</v>
      </c>
      <c r="BC149" s="174">
        <v>2347540</v>
      </c>
      <c r="BD149" s="48">
        <v>228319</v>
      </c>
      <c r="BE149" s="49">
        <v>223227</v>
      </c>
      <c r="BF149" s="255">
        <f t="shared" si="41"/>
        <v>175806</v>
      </c>
      <c r="BG149" s="256">
        <f t="shared" si="42"/>
        <v>282003</v>
      </c>
      <c r="BH149" s="262">
        <f t="shared" si="43"/>
        <v>451546</v>
      </c>
      <c r="BI149" s="178">
        <f t="shared" si="38"/>
        <v>60.120991620656518</v>
      </c>
      <c r="BJ149" s="113"/>
      <c r="BK149" s="116"/>
    </row>
    <row r="150" spans="1:63" ht="20.100000000000001" customHeight="1" thickBot="1" x14ac:dyDescent="0.3">
      <c r="A150" s="269"/>
      <c r="B150" s="158" t="s">
        <v>168</v>
      </c>
      <c r="C150" s="431"/>
      <c r="D150" s="120">
        <v>241215</v>
      </c>
      <c r="E150" s="121">
        <v>191784</v>
      </c>
      <c r="F150" s="121">
        <v>657876</v>
      </c>
      <c r="G150" s="121">
        <v>1740395</v>
      </c>
      <c r="H150" s="49">
        <v>1634390</v>
      </c>
      <c r="I150" s="49">
        <v>1574728</v>
      </c>
      <c r="J150" s="49">
        <v>1833898</v>
      </c>
      <c r="K150" s="49">
        <v>2142015</v>
      </c>
      <c r="L150" s="49">
        <v>2099419</v>
      </c>
      <c r="M150" s="121">
        <v>2629702</v>
      </c>
      <c r="N150" s="121">
        <v>3630257</v>
      </c>
      <c r="O150" s="121">
        <v>4048973</v>
      </c>
      <c r="P150" s="189">
        <v>22424652</v>
      </c>
      <c r="Q150" s="121">
        <v>3672194</v>
      </c>
      <c r="R150" s="121">
        <v>3714774</v>
      </c>
      <c r="S150" s="121">
        <v>4530521</v>
      </c>
      <c r="T150" s="121">
        <v>4576168</v>
      </c>
      <c r="U150" s="121">
        <v>4642842</v>
      </c>
      <c r="V150" s="121">
        <v>4501939</v>
      </c>
      <c r="W150" s="121">
        <v>4713475</v>
      </c>
      <c r="X150" s="121">
        <v>5195843</v>
      </c>
      <c r="Y150" s="121">
        <v>5084299</v>
      </c>
      <c r="Z150" s="121">
        <v>5409217</v>
      </c>
      <c r="AA150" s="121">
        <v>5269112</v>
      </c>
      <c r="AB150" s="121">
        <v>5261691</v>
      </c>
      <c r="AC150" s="189">
        <v>56572075</v>
      </c>
      <c r="AD150" s="120">
        <v>5004371</v>
      </c>
      <c r="AE150" s="121">
        <v>4851395</v>
      </c>
      <c r="AF150" s="121">
        <v>5532949</v>
      </c>
      <c r="AG150" s="121">
        <v>5208891</v>
      </c>
      <c r="AH150" s="121">
        <v>5584552</v>
      </c>
      <c r="AI150" s="121">
        <v>5525950</v>
      </c>
      <c r="AJ150" s="121">
        <v>5448233</v>
      </c>
      <c r="AK150" s="121">
        <v>5791064</v>
      </c>
      <c r="AL150" s="121">
        <v>5909216</v>
      </c>
      <c r="AM150" s="121">
        <v>6248273</v>
      </c>
      <c r="AN150" s="121">
        <v>6105436</v>
      </c>
      <c r="AO150" s="122">
        <v>5606025</v>
      </c>
      <c r="AP150" s="189">
        <v>66816355</v>
      </c>
      <c r="AQ150" s="121">
        <v>5023940</v>
      </c>
      <c r="AR150" s="121">
        <v>4793538</v>
      </c>
      <c r="AS150" s="121">
        <v>5979067</v>
      </c>
      <c r="AT150" s="121">
        <v>5414365</v>
      </c>
      <c r="AU150" s="121">
        <v>5941065</v>
      </c>
      <c r="AV150" s="121">
        <v>5714866</v>
      </c>
      <c r="AW150" s="121">
        <v>5885291</v>
      </c>
      <c r="AX150" s="121">
        <v>6159379</v>
      </c>
      <c r="AY150" s="121">
        <v>5988033</v>
      </c>
      <c r="AZ150" s="121">
        <v>6137301</v>
      </c>
      <c r="BA150" s="121">
        <v>5607243</v>
      </c>
      <c r="BB150" s="121">
        <v>5290072</v>
      </c>
      <c r="BC150" s="189">
        <v>67934160</v>
      </c>
      <c r="BD150" s="120">
        <v>4962706</v>
      </c>
      <c r="BE150" s="121">
        <v>4544898</v>
      </c>
      <c r="BF150" s="255">
        <f t="shared" si="41"/>
        <v>9855766</v>
      </c>
      <c r="BG150" s="256">
        <f t="shared" si="42"/>
        <v>9817478</v>
      </c>
      <c r="BH150" s="262">
        <f t="shared" si="43"/>
        <v>9507604</v>
      </c>
      <c r="BI150" s="173">
        <f t="shared" si="38"/>
        <v>-3.1563503376325408</v>
      </c>
      <c r="BJ150" s="128"/>
      <c r="BK150" s="127"/>
    </row>
    <row r="151" spans="1:63" ht="20.100000000000001" customHeight="1" thickBot="1" x14ac:dyDescent="0.3">
      <c r="A151" s="269"/>
      <c r="B151" s="158" t="s">
        <v>169</v>
      </c>
      <c r="C151" s="431"/>
      <c r="D151" s="120">
        <v>0</v>
      </c>
      <c r="E151" s="121">
        <v>0</v>
      </c>
      <c r="F151" s="121">
        <v>0</v>
      </c>
      <c r="G151" s="121">
        <v>0</v>
      </c>
      <c r="H151" s="49">
        <v>0</v>
      </c>
      <c r="I151" s="49">
        <v>0</v>
      </c>
      <c r="J151" s="49">
        <v>0</v>
      </c>
      <c r="K151" s="49">
        <v>0</v>
      </c>
      <c r="L151" s="49">
        <v>0</v>
      </c>
      <c r="M151" s="121">
        <v>0</v>
      </c>
      <c r="N151" s="121">
        <v>0</v>
      </c>
      <c r="O151" s="121">
        <v>0</v>
      </c>
      <c r="P151" s="189">
        <v>0</v>
      </c>
      <c r="Q151" s="121">
        <v>0</v>
      </c>
      <c r="R151" s="121">
        <v>0</v>
      </c>
      <c r="S151" s="121">
        <v>0</v>
      </c>
      <c r="T151" s="121">
        <v>0</v>
      </c>
      <c r="U151" s="121">
        <v>0</v>
      </c>
      <c r="V151" s="121">
        <v>0</v>
      </c>
      <c r="W151" s="121">
        <v>0</v>
      </c>
      <c r="X151" s="121">
        <v>0</v>
      </c>
      <c r="Y151" s="121">
        <v>225</v>
      </c>
      <c r="Z151" s="121">
        <v>1010</v>
      </c>
      <c r="AA151" s="121">
        <v>1462</v>
      </c>
      <c r="AB151" s="121">
        <v>2000</v>
      </c>
      <c r="AC151" s="189">
        <v>4697</v>
      </c>
      <c r="AD151" s="120">
        <v>2544</v>
      </c>
      <c r="AE151" s="121">
        <v>2550</v>
      </c>
      <c r="AF151" s="121">
        <v>3493</v>
      </c>
      <c r="AG151" s="121">
        <v>3155</v>
      </c>
      <c r="AH151" s="121">
        <v>3995</v>
      </c>
      <c r="AI151" s="121">
        <v>4751</v>
      </c>
      <c r="AJ151" s="121">
        <v>6203</v>
      </c>
      <c r="AK151" s="121">
        <v>6148</v>
      </c>
      <c r="AL151" s="121">
        <v>6937</v>
      </c>
      <c r="AM151" s="121">
        <v>7393</v>
      </c>
      <c r="AN151" s="121">
        <v>7804</v>
      </c>
      <c r="AO151" s="122">
        <v>9491</v>
      </c>
      <c r="AP151" s="189">
        <v>64464</v>
      </c>
      <c r="AQ151" s="121">
        <v>15975</v>
      </c>
      <c r="AR151" s="121">
        <v>10086</v>
      </c>
      <c r="AS151" s="121">
        <v>15576</v>
      </c>
      <c r="AT151" s="121">
        <v>11658</v>
      </c>
      <c r="AU151" s="121">
        <v>14747</v>
      </c>
      <c r="AV151" s="121">
        <v>12407</v>
      </c>
      <c r="AW151" s="121">
        <v>12676</v>
      </c>
      <c r="AX151" s="121">
        <v>16090</v>
      </c>
      <c r="AY151" s="121">
        <v>13439</v>
      </c>
      <c r="AZ151" s="121">
        <v>14833</v>
      </c>
      <c r="BA151" s="121">
        <v>14332</v>
      </c>
      <c r="BB151" s="121">
        <v>16208</v>
      </c>
      <c r="BC151" s="189">
        <v>168027</v>
      </c>
      <c r="BD151" s="120">
        <v>17558</v>
      </c>
      <c r="BE151" s="121">
        <v>15594</v>
      </c>
      <c r="BF151" s="255">
        <f t="shared" si="41"/>
        <v>5094</v>
      </c>
      <c r="BG151" s="256">
        <f t="shared" si="42"/>
        <v>26061</v>
      </c>
      <c r="BH151" s="262">
        <f t="shared" si="43"/>
        <v>33152</v>
      </c>
      <c r="BI151" s="173">
        <f t="shared" ref="BI151" si="45">((BH151/BG151)-1)*100</f>
        <v>27.209239860327685</v>
      </c>
      <c r="BJ151" s="128"/>
      <c r="BK151" s="127"/>
    </row>
    <row r="152" spans="1:63" ht="20.100000000000001" customHeight="1" thickBot="1" x14ac:dyDescent="0.3">
      <c r="A152" s="269"/>
      <c r="B152" s="492" t="s">
        <v>170</v>
      </c>
      <c r="C152" s="493"/>
      <c r="D152" s="48">
        <v>0</v>
      </c>
      <c r="E152" s="49">
        <v>0</v>
      </c>
      <c r="F152" s="49">
        <v>0</v>
      </c>
      <c r="G152" s="49">
        <v>0</v>
      </c>
      <c r="H152" s="49">
        <v>0</v>
      </c>
      <c r="I152" s="49">
        <v>0</v>
      </c>
      <c r="J152" s="49">
        <v>0</v>
      </c>
      <c r="K152" s="49">
        <v>0</v>
      </c>
      <c r="L152" s="49">
        <v>0</v>
      </c>
      <c r="M152" s="49">
        <v>0</v>
      </c>
      <c r="N152" s="49">
        <v>0</v>
      </c>
      <c r="O152" s="49">
        <v>0</v>
      </c>
      <c r="P152" s="189">
        <v>0</v>
      </c>
      <c r="Q152" s="49">
        <v>0</v>
      </c>
      <c r="R152" s="49">
        <v>0</v>
      </c>
      <c r="S152" s="49">
        <v>0</v>
      </c>
      <c r="T152" s="49">
        <v>0</v>
      </c>
      <c r="U152" s="49">
        <v>0</v>
      </c>
      <c r="V152" s="49">
        <v>0</v>
      </c>
      <c r="W152" s="49">
        <v>14</v>
      </c>
      <c r="X152" s="49">
        <v>9</v>
      </c>
      <c r="Y152" s="49">
        <v>21</v>
      </c>
      <c r="Z152" s="49">
        <v>35</v>
      </c>
      <c r="AA152" s="49">
        <v>62</v>
      </c>
      <c r="AB152" s="49">
        <v>72</v>
      </c>
      <c r="AC152" s="174">
        <v>213</v>
      </c>
      <c r="AD152" s="48">
        <v>48</v>
      </c>
      <c r="AE152" s="49">
        <v>75</v>
      </c>
      <c r="AF152" s="49">
        <v>75</v>
      </c>
      <c r="AG152" s="49">
        <v>74</v>
      </c>
      <c r="AH152" s="49">
        <v>113</v>
      </c>
      <c r="AI152" s="49">
        <v>132</v>
      </c>
      <c r="AJ152" s="49">
        <v>122</v>
      </c>
      <c r="AK152" s="49">
        <v>153</v>
      </c>
      <c r="AL152" s="49">
        <v>172</v>
      </c>
      <c r="AM152" s="49">
        <v>155</v>
      </c>
      <c r="AN152" s="49">
        <v>134</v>
      </c>
      <c r="AO152" s="422">
        <v>143</v>
      </c>
      <c r="AP152" s="174">
        <v>1396</v>
      </c>
      <c r="AQ152" s="49">
        <v>133</v>
      </c>
      <c r="AR152" s="49">
        <v>169</v>
      </c>
      <c r="AS152" s="49">
        <v>167</v>
      </c>
      <c r="AT152" s="49">
        <v>118</v>
      </c>
      <c r="AU152" s="49">
        <v>121</v>
      </c>
      <c r="AV152" s="49">
        <v>133</v>
      </c>
      <c r="AW152" s="49">
        <v>174</v>
      </c>
      <c r="AX152" s="49">
        <v>201</v>
      </c>
      <c r="AY152" s="49">
        <v>168</v>
      </c>
      <c r="AZ152" s="49">
        <v>51</v>
      </c>
      <c r="BA152" s="49">
        <v>0</v>
      </c>
      <c r="BB152" s="49">
        <v>0</v>
      </c>
      <c r="BC152" s="174">
        <v>1435</v>
      </c>
      <c r="BD152" s="48">
        <v>0</v>
      </c>
      <c r="BE152" s="49">
        <v>0</v>
      </c>
      <c r="BF152" s="255">
        <f t="shared" si="41"/>
        <v>123</v>
      </c>
      <c r="BG152" s="256">
        <f t="shared" si="42"/>
        <v>302</v>
      </c>
      <c r="BH152" s="262">
        <f t="shared" si="43"/>
        <v>0</v>
      </c>
      <c r="BI152" s="178">
        <f t="shared" ref="BI152:BI153" si="46">((BH152/BG152)-1)*100</f>
        <v>-100</v>
      </c>
      <c r="BJ152" s="113"/>
      <c r="BK152" s="116"/>
    </row>
    <row r="153" spans="1:63" ht="20.100000000000001" customHeight="1" thickBot="1" x14ac:dyDescent="0.3">
      <c r="A153" s="269"/>
      <c r="B153" s="158" t="s">
        <v>171</v>
      </c>
      <c r="C153" s="431"/>
      <c r="D153" s="120">
        <v>13060</v>
      </c>
      <c r="E153" s="121">
        <v>12563</v>
      </c>
      <c r="F153" s="121">
        <v>17758</v>
      </c>
      <c r="G153" s="121">
        <v>18480</v>
      </c>
      <c r="H153" s="49">
        <v>14576</v>
      </c>
      <c r="I153" s="49">
        <v>17923</v>
      </c>
      <c r="J153" s="49">
        <v>20563</v>
      </c>
      <c r="K153" s="49">
        <v>21956</v>
      </c>
      <c r="L153" s="49">
        <v>23395</v>
      </c>
      <c r="M153" s="121">
        <v>30505</v>
      </c>
      <c r="N153" s="121">
        <v>32433</v>
      </c>
      <c r="O153" s="121">
        <v>30250</v>
      </c>
      <c r="P153" s="189">
        <v>253462</v>
      </c>
      <c r="Q153" s="121">
        <v>28187</v>
      </c>
      <c r="R153" s="121">
        <v>27614</v>
      </c>
      <c r="S153" s="121">
        <v>33397</v>
      </c>
      <c r="T153" s="121">
        <v>32067</v>
      </c>
      <c r="U153" s="121">
        <v>34308</v>
      </c>
      <c r="V153" s="121">
        <v>37137</v>
      </c>
      <c r="W153" s="121">
        <v>41417</v>
      </c>
      <c r="X153" s="121">
        <v>41900</v>
      </c>
      <c r="Y153" s="121">
        <v>40569</v>
      </c>
      <c r="Z153" s="121">
        <v>43527</v>
      </c>
      <c r="AA153" s="121">
        <v>40645</v>
      </c>
      <c r="AB153" s="121">
        <v>44795</v>
      </c>
      <c r="AC153" s="189">
        <v>445563</v>
      </c>
      <c r="AD153" s="120">
        <v>45957</v>
      </c>
      <c r="AE153" s="121">
        <v>43608</v>
      </c>
      <c r="AF153" s="121">
        <v>56404</v>
      </c>
      <c r="AG153" s="121">
        <v>56456</v>
      </c>
      <c r="AH153" s="121">
        <v>62185</v>
      </c>
      <c r="AI153" s="121">
        <v>62633</v>
      </c>
      <c r="AJ153" s="121">
        <v>68514</v>
      </c>
      <c r="AK153" s="121">
        <v>68210</v>
      </c>
      <c r="AL153" s="121">
        <v>69691</v>
      </c>
      <c r="AM153" s="121">
        <v>74246</v>
      </c>
      <c r="AN153" s="121">
        <v>82517</v>
      </c>
      <c r="AO153" s="122">
        <v>89100</v>
      </c>
      <c r="AP153" s="189">
        <v>779521</v>
      </c>
      <c r="AQ153" s="121">
        <v>95831</v>
      </c>
      <c r="AR153" s="121">
        <v>92748</v>
      </c>
      <c r="AS153" s="121">
        <v>104979</v>
      </c>
      <c r="AT153" s="121">
        <v>101279</v>
      </c>
      <c r="AU153" s="121">
        <v>108519</v>
      </c>
      <c r="AV153" s="121">
        <v>109633</v>
      </c>
      <c r="AW153" s="121">
        <v>116764</v>
      </c>
      <c r="AX153" s="121">
        <v>113029</v>
      </c>
      <c r="AY153" s="121">
        <v>108966</v>
      </c>
      <c r="AZ153" s="121">
        <v>121586</v>
      </c>
      <c r="BA153" s="121">
        <v>115267</v>
      </c>
      <c r="BB153" s="121">
        <v>125729</v>
      </c>
      <c r="BC153" s="189">
        <v>1314330</v>
      </c>
      <c r="BD153" s="120">
        <v>132183</v>
      </c>
      <c r="BE153" s="121">
        <v>114527</v>
      </c>
      <c r="BF153" s="255">
        <f t="shared" si="41"/>
        <v>89565</v>
      </c>
      <c r="BG153" s="256">
        <f t="shared" si="42"/>
        <v>188579</v>
      </c>
      <c r="BH153" s="262">
        <f t="shared" si="43"/>
        <v>246710</v>
      </c>
      <c r="BI153" s="173">
        <f t="shared" si="46"/>
        <v>30.825807751658463</v>
      </c>
      <c r="BJ153" s="128"/>
      <c r="BK153" s="127"/>
    </row>
    <row r="154" spans="1:63" ht="20.100000000000001" customHeight="1" thickBot="1" x14ac:dyDescent="0.3">
      <c r="A154" s="269"/>
      <c r="B154" s="139" t="s">
        <v>240</v>
      </c>
      <c r="C154" s="139"/>
      <c r="D154" s="51"/>
      <c r="E154" s="31"/>
      <c r="F154" s="31"/>
      <c r="G154" s="31"/>
      <c r="H154" s="31"/>
      <c r="I154" s="31"/>
      <c r="J154" s="31"/>
      <c r="K154" s="31"/>
      <c r="L154" s="31"/>
      <c r="M154" s="31"/>
      <c r="N154" s="51"/>
      <c r="O154" s="5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5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225"/>
      <c r="BH154" s="285"/>
      <c r="BI154" s="42"/>
      <c r="BJ154" s="128"/>
      <c r="BK154" s="127"/>
    </row>
    <row r="155" spans="1:63" ht="20.100000000000001" customHeight="1" thickBot="1" x14ac:dyDescent="0.35">
      <c r="A155" s="269"/>
      <c r="B155" s="149"/>
      <c r="C155" s="148" t="s">
        <v>61</v>
      </c>
      <c r="D155" s="145">
        <v>8085.6259527090579</v>
      </c>
      <c r="E155" s="146">
        <v>7975.9732310705776</v>
      </c>
      <c r="F155" s="146">
        <v>8148.7180801875556</v>
      </c>
      <c r="G155" s="146">
        <v>8620.1659421977256</v>
      </c>
      <c r="H155" s="146">
        <v>10663.766595385789</v>
      </c>
      <c r="I155" s="146">
        <v>11457.005466661136</v>
      </c>
      <c r="J155" s="146">
        <v>9429.7233681703983</v>
      </c>
      <c r="K155" s="146">
        <v>9750.0555667122971</v>
      </c>
      <c r="L155" s="146">
        <v>9684.9251135878294</v>
      </c>
      <c r="M155" s="146">
        <v>10088.347320027311</v>
      </c>
      <c r="N155" s="146">
        <v>9877.6337359675581</v>
      </c>
      <c r="O155" s="146">
        <v>8144.729166633565</v>
      </c>
      <c r="P155" s="196">
        <v>111926.66953931079</v>
      </c>
      <c r="Q155" s="146">
        <v>7315.9575494821856</v>
      </c>
      <c r="R155" s="146">
        <v>7323.6228059858931</v>
      </c>
      <c r="S155" s="146">
        <v>8515.0606331704657</v>
      </c>
      <c r="T155" s="146">
        <v>11462.056551104057</v>
      </c>
      <c r="U155" s="146">
        <v>10183.110521029686</v>
      </c>
      <c r="V155" s="146">
        <v>9826.8534020295847</v>
      </c>
      <c r="W155" s="146">
        <v>8649.8829464924675</v>
      </c>
      <c r="X155" s="146">
        <v>11703.499388716196</v>
      </c>
      <c r="Y155" s="146">
        <v>11187.744062220312</v>
      </c>
      <c r="Z155" s="146">
        <v>12141.875111126379</v>
      </c>
      <c r="AA155" s="146">
        <v>12582.475940208587</v>
      </c>
      <c r="AB155" s="146">
        <v>10744.593345907157</v>
      </c>
      <c r="AC155" s="196">
        <v>121636.73225747296</v>
      </c>
      <c r="AD155" s="145">
        <v>11707.315587583815</v>
      </c>
      <c r="AE155" s="146">
        <v>10341.299737214556</v>
      </c>
      <c r="AF155" s="146">
        <v>12487.54483833873</v>
      </c>
      <c r="AG155" s="146">
        <v>10754.238112822084</v>
      </c>
      <c r="AH155" s="146">
        <v>12761.572280896258</v>
      </c>
      <c r="AI155" s="146">
        <v>10801.535442198099</v>
      </c>
      <c r="AJ155" s="146">
        <v>10492.831570965036</v>
      </c>
      <c r="AK155" s="146">
        <v>8953.023809758799</v>
      </c>
      <c r="AL155" s="146">
        <v>9139.2178553419035</v>
      </c>
      <c r="AM155" s="146">
        <v>9855.2662136822019</v>
      </c>
      <c r="AN155" s="146">
        <v>10946.09823376418</v>
      </c>
      <c r="AO155" s="147">
        <v>15066.714236788561</v>
      </c>
      <c r="AP155" s="196">
        <v>133306.65791935421</v>
      </c>
      <c r="AQ155" s="146">
        <v>12067.316945208197</v>
      </c>
      <c r="AR155" s="146">
        <v>10711.083466176795</v>
      </c>
      <c r="AS155" s="146">
        <v>15230.677947799539</v>
      </c>
      <c r="AT155" s="146">
        <v>17118.894020955817</v>
      </c>
      <c r="AU155" s="146">
        <v>17824.2973465492</v>
      </c>
      <c r="AV155" s="146">
        <v>15011.981875725407</v>
      </c>
      <c r="AW155" s="146">
        <v>18840.595440904206</v>
      </c>
      <c r="AX155" s="146">
        <v>16425.89919425044</v>
      </c>
      <c r="AY155" s="146">
        <v>15439.670510332893</v>
      </c>
      <c r="AZ155" s="146">
        <v>15770.646764681789</v>
      </c>
      <c r="BA155" s="146">
        <v>12626.630809085114</v>
      </c>
      <c r="BB155" s="146">
        <v>12329.050689181842</v>
      </c>
      <c r="BC155" s="196">
        <v>179396.74501085121</v>
      </c>
      <c r="BD155" s="145">
        <v>12581.786234504303</v>
      </c>
      <c r="BE155" s="146">
        <v>7589.0613834556134</v>
      </c>
      <c r="BF155" s="145">
        <f t="shared" ref="BF155:BF186" si="47">SUM($AD155:$AE155)</f>
        <v>22048.615324798371</v>
      </c>
      <c r="BG155" s="146">
        <f t="shared" ref="BG155:BG186" si="48">SUM($AQ155:$AR155)</f>
        <v>22778.400411384991</v>
      </c>
      <c r="BH155" s="147">
        <f t="shared" ref="BH155:BH186" si="49">SUM($BD155:$BE155)</f>
        <v>20170.847617959917</v>
      </c>
      <c r="BI155" s="275">
        <f t="shared" ref="BI155:BI208" si="50">((BH155/BG155)-1)*100</f>
        <v>-11.447479833227359</v>
      </c>
      <c r="BJ155" s="128"/>
      <c r="BK155" s="127"/>
    </row>
    <row r="156" spans="1:63" ht="20.100000000000001" customHeight="1" x14ac:dyDescent="0.25">
      <c r="A156" s="269"/>
      <c r="B156" s="25" t="s">
        <v>173</v>
      </c>
      <c r="C156" s="428"/>
      <c r="D156" s="277">
        <v>7761.9093188246579</v>
      </c>
      <c r="E156" s="353">
        <v>7508.7158411215769</v>
      </c>
      <c r="F156" s="353">
        <v>7773.2841786847557</v>
      </c>
      <c r="G156" s="353">
        <v>7849.3359868071248</v>
      </c>
      <c r="H156" s="353">
        <v>10412.058214792189</v>
      </c>
      <c r="I156" s="353">
        <v>10713.883664897536</v>
      </c>
      <c r="J156" s="353">
        <v>8874.4335913257983</v>
      </c>
      <c r="K156" s="353">
        <v>9444.244753535897</v>
      </c>
      <c r="L156" s="353">
        <v>9131.08177899363</v>
      </c>
      <c r="M156" s="353">
        <v>9426.2914080497103</v>
      </c>
      <c r="N156" s="353">
        <v>9611.4718991287573</v>
      </c>
      <c r="O156" s="353">
        <v>7412.5119434205653</v>
      </c>
      <c r="P156" s="362">
        <v>105919.2225795822</v>
      </c>
      <c r="Q156" s="353">
        <v>6655.9964541641857</v>
      </c>
      <c r="R156" s="353">
        <v>7122.7374613174934</v>
      </c>
      <c r="S156" s="353">
        <v>7345.0870948662659</v>
      </c>
      <c r="T156" s="353">
        <v>9717.5686470346554</v>
      </c>
      <c r="U156" s="353">
        <v>9487.7152798848874</v>
      </c>
      <c r="V156" s="353">
        <v>9178.8743067779851</v>
      </c>
      <c r="W156" s="353">
        <v>8329.1691233662677</v>
      </c>
      <c r="X156" s="353">
        <v>11392.887771580796</v>
      </c>
      <c r="Y156" s="353">
        <v>10816.524721493111</v>
      </c>
      <c r="Z156" s="353">
        <v>11830.653308035578</v>
      </c>
      <c r="AA156" s="353">
        <v>11886.449746241988</v>
      </c>
      <c r="AB156" s="353">
        <v>10485.948949036156</v>
      </c>
      <c r="AC156" s="362">
        <v>114249.61286379937</v>
      </c>
      <c r="AD156" s="360">
        <v>11190.942593483214</v>
      </c>
      <c r="AE156" s="353">
        <v>9948.0874193063573</v>
      </c>
      <c r="AF156" s="353">
        <v>11918.692186364129</v>
      </c>
      <c r="AG156" s="353">
        <v>10346.910831785885</v>
      </c>
      <c r="AH156" s="353">
        <v>12283.326316567258</v>
      </c>
      <c r="AI156" s="353">
        <v>10449.371635226898</v>
      </c>
      <c r="AJ156" s="353">
        <v>9990.2754091258357</v>
      </c>
      <c r="AK156" s="353">
        <v>8575.6683488539984</v>
      </c>
      <c r="AL156" s="353">
        <v>8779.4990850947033</v>
      </c>
      <c r="AM156" s="353">
        <v>9382.4131895100018</v>
      </c>
      <c r="AN156" s="353">
        <v>10628.076337749981</v>
      </c>
      <c r="AO156" s="363">
        <v>14448.364202179961</v>
      </c>
      <c r="AP156" s="362">
        <v>127941.62755524823</v>
      </c>
      <c r="AQ156" s="353">
        <v>11688.203902979996</v>
      </c>
      <c r="AR156" s="353">
        <v>10401.630880409995</v>
      </c>
      <c r="AS156" s="353">
        <v>14971.047964369938</v>
      </c>
      <c r="AT156" s="353">
        <v>16874.670814320016</v>
      </c>
      <c r="AU156" s="353">
        <v>17453.10262156</v>
      </c>
      <c r="AV156" s="353">
        <v>14755.987205030007</v>
      </c>
      <c r="AW156" s="353">
        <v>18558.904485620005</v>
      </c>
      <c r="AX156" s="353">
        <v>16023.906763920038</v>
      </c>
      <c r="AY156" s="353">
        <v>15237.479925812493</v>
      </c>
      <c r="AZ156" s="353">
        <v>15380.44796066999</v>
      </c>
      <c r="BA156" s="353">
        <v>12509.269092988314</v>
      </c>
      <c r="BB156" s="353">
        <v>12150.817022393043</v>
      </c>
      <c r="BC156" s="362">
        <v>176005.46864007381</v>
      </c>
      <c r="BD156" s="360">
        <v>12379.752418545504</v>
      </c>
      <c r="BE156" s="353">
        <v>7220.5838102100133</v>
      </c>
      <c r="BF156" s="360">
        <f t="shared" si="47"/>
        <v>21139.030012789572</v>
      </c>
      <c r="BG156" s="353">
        <f t="shared" si="48"/>
        <v>22089.83478338999</v>
      </c>
      <c r="BH156" s="361">
        <f t="shared" si="49"/>
        <v>19600.336228755517</v>
      </c>
      <c r="BI156" s="365">
        <f t="shared" si="50"/>
        <v>-11.269883088969056</v>
      </c>
      <c r="BJ156" s="128"/>
      <c r="BK156" s="127"/>
    </row>
    <row r="157" spans="1:63" ht="20.100000000000001" customHeight="1" x14ac:dyDescent="0.2">
      <c r="A157" s="269"/>
      <c r="B157" s="336"/>
      <c r="C157" s="53" t="s">
        <v>179</v>
      </c>
      <c r="D157" s="54">
        <v>7.9380000000000006E-2</v>
      </c>
      <c r="E157" s="37">
        <v>0</v>
      </c>
      <c r="F157" s="37">
        <v>0</v>
      </c>
      <c r="G157" s="37">
        <v>7.3499999999999996E-2</v>
      </c>
      <c r="H157" s="37">
        <v>6.9333889199999996</v>
      </c>
      <c r="I157" s="37">
        <v>0.77400000000000013</v>
      </c>
      <c r="J157" s="37">
        <v>1.14783532</v>
      </c>
      <c r="K157" s="37">
        <v>0</v>
      </c>
      <c r="L157" s="37">
        <v>7.2353399999999998E-2</v>
      </c>
      <c r="M157" s="37">
        <v>0</v>
      </c>
      <c r="N157" s="37">
        <v>0</v>
      </c>
      <c r="O157" s="37">
        <v>2</v>
      </c>
      <c r="P157" s="197">
        <v>11.080457640000001</v>
      </c>
      <c r="Q157" s="37">
        <v>5.2950793200000001</v>
      </c>
      <c r="R157" s="37">
        <v>0</v>
      </c>
      <c r="S157" s="37">
        <v>0</v>
      </c>
      <c r="T157" s="37">
        <v>5.6399999999999999E-2</v>
      </c>
      <c r="U157" s="37">
        <v>1.0041430000000002</v>
      </c>
      <c r="V157" s="37">
        <v>6.9500000000000006E-2</v>
      </c>
      <c r="W157" s="37">
        <v>0.13300000000000001</v>
      </c>
      <c r="X157" s="37">
        <v>1.480496</v>
      </c>
      <c r="Y157" s="37">
        <v>0</v>
      </c>
      <c r="Z157" s="37">
        <v>0.10879999999999999</v>
      </c>
      <c r="AA157" s="37">
        <v>0</v>
      </c>
      <c r="AB157" s="37">
        <v>0</v>
      </c>
      <c r="AC157" s="197">
        <v>8.1474183199999999</v>
      </c>
      <c r="AD157" s="54">
        <v>0</v>
      </c>
      <c r="AE157" s="37">
        <v>0</v>
      </c>
      <c r="AF157" s="37">
        <v>0</v>
      </c>
      <c r="AG157" s="37">
        <v>0</v>
      </c>
      <c r="AH157" s="37">
        <v>0</v>
      </c>
      <c r="AI157" s="37">
        <v>1.11428887</v>
      </c>
      <c r="AJ157" s="37">
        <v>0</v>
      </c>
      <c r="AK157" s="37">
        <v>6.0111999999999999E-2</v>
      </c>
      <c r="AL157" s="37">
        <v>6.3733052800000003</v>
      </c>
      <c r="AM157" s="37">
        <v>0.62841900000000006</v>
      </c>
      <c r="AN157" s="37">
        <v>0</v>
      </c>
      <c r="AO157" s="420">
        <v>0</v>
      </c>
      <c r="AP157" s="197">
        <v>8.1761251500000007</v>
      </c>
      <c r="AQ157" s="37">
        <v>0</v>
      </c>
      <c r="AR157" s="37">
        <v>0</v>
      </c>
      <c r="AS157" s="37">
        <v>0</v>
      </c>
      <c r="AT157" s="37">
        <v>0</v>
      </c>
      <c r="AU157" s="37">
        <v>0</v>
      </c>
      <c r="AV157" s="37">
        <v>0</v>
      </c>
      <c r="AW157" s="37">
        <v>0</v>
      </c>
      <c r="AX157" s="37">
        <v>0</v>
      </c>
      <c r="AY157" s="37">
        <v>0</v>
      </c>
      <c r="AZ157" s="37">
        <v>0</v>
      </c>
      <c r="BA157" s="37">
        <v>3.10905159</v>
      </c>
      <c r="BB157" s="37">
        <v>0</v>
      </c>
      <c r="BC157" s="197">
        <v>3.10905159</v>
      </c>
      <c r="BD157" s="54">
        <v>0</v>
      </c>
      <c r="BE157" s="37">
        <v>0</v>
      </c>
      <c r="BF157" s="224">
        <f t="shared" si="47"/>
        <v>0</v>
      </c>
      <c r="BG157" s="27">
        <f t="shared" si="48"/>
        <v>0</v>
      </c>
      <c r="BH157" s="64">
        <f t="shared" si="49"/>
        <v>0</v>
      </c>
      <c r="BI157" s="197"/>
      <c r="BJ157" s="128"/>
      <c r="BK157" s="127"/>
    </row>
    <row r="158" spans="1:63" ht="20.100000000000001" customHeight="1" x14ac:dyDescent="0.2">
      <c r="A158" s="269"/>
      <c r="B158" s="336"/>
      <c r="C158" s="53" t="s">
        <v>178</v>
      </c>
      <c r="D158" s="54">
        <v>46.889083390000017</v>
      </c>
      <c r="E158" s="37">
        <v>57.828687059999965</v>
      </c>
      <c r="F158" s="37">
        <v>41.290559730000005</v>
      </c>
      <c r="G158" s="37">
        <v>50.550358020000004</v>
      </c>
      <c r="H158" s="37">
        <v>28.258142870000004</v>
      </c>
      <c r="I158" s="37">
        <v>37.573585989999984</v>
      </c>
      <c r="J158" s="37">
        <v>39.916233530000007</v>
      </c>
      <c r="K158" s="37">
        <v>80.916620269999981</v>
      </c>
      <c r="L158" s="37">
        <v>230.55496646000006</v>
      </c>
      <c r="M158" s="37">
        <v>230.7246327499999</v>
      </c>
      <c r="N158" s="37">
        <v>229.07335100999993</v>
      </c>
      <c r="O158" s="37">
        <v>275.96881264999985</v>
      </c>
      <c r="P158" s="197">
        <v>1349.5450337299997</v>
      </c>
      <c r="Q158" s="37">
        <v>62.541116369999997</v>
      </c>
      <c r="R158" s="37">
        <v>48.192054540000015</v>
      </c>
      <c r="S158" s="37">
        <v>290.94741545000011</v>
      </c>
      <c r="T158" s="37">
        <v>144.52911532000005</v>
      </c>
      <c r="U158" s="37">
        <v>241.59849305000003</v>
      </c>
      <c r="V158" s="37">
        <v>146.52199757999998</v>
      </c>
      <c r="W158" s="37">
        <v>335.70690151999992</v>
      </c>
      <c r="X158" s="37">
        <v>377.87717296000011</v>
      </c>
      <c r="Y158" s="37">
        <v>400.87768541999986</v>
      </c>
      <c r="Z158" s="37">
        <v>217.41367269000006</v>
      </c>
      <c r="AA158" s="37">
        <v>462.11162043000024</v>
      </c>
      <c r="AB158" s="37">
        <v>351.58267126999999</v>
      </c>
      <c r="AC158" s="197">
        <v>3079.8999166000003</v>
      </c>
      <c r="AD158" s="54">
        <v>300.1668421899999</v>
      </c>
      <c r="AE158" s="37">
        <v>170.15059719999996</v>
      </c>
      <c r="AF158" s="37">
        <v>282.33360986000031</v>
      </c>
      <c r="AG158" s="37">
        <v>234.78576580000004</v>
      </c>
      <c r="AH158" s="37">
        <v>181.15154042999995</v>
      </c>
      <c r="AI158" s="37">
        <v>157.16679290000002</v>
      </c>
      <c r="AJ158" s="37">
        <v>153.10341544999994</v>
      </c>
      <c r="AK158" s="37">
        <v>146.91688101999995</v>
      </c>
      <c r="AL158" s="37">
        <v>189.50181740000005</v>
      </c>
      <c r="AM158" s="37">
        <v>135.42820952000008</v>
      </c>
      <c r="AN158" s="37">
        <v>198.37090014999998</v>
      </c>
      <c r="AO158" s="420">
        <v>218.16410345999998</v>
      </c>
      <c r="AP158" s="197">
        <v>2367.2404753800001</v>
      </c>
      <c r="AQ158" s="37">
        <v>162.18766224999996</v>
      </c>
      <c r="AR158" s="37">
        <v>103.00737305999999</v>
      </c>
      <c r="AS158" s="37">
        <v>138.11233364999998</v>
      </c>
      <c r="AT158" s="37">
        <v>155.20336780999989</v>
      </c>
      <c r="AU158" s="37">
        <v>128.40959106000005</v>
      </c>
      <c r="AV158" s="37">
        <v>230.31044908999985</v>
      </c>
      <c r="AW158" s="37">
        <v>361.38934305000004</v>
      </c>
      <c r="AX158" s="37">
        <v>130.88668366999997</v>
      </c>
      <c r="AY158" s="37">
        <v>107.71500854999992</v>
      </c>
      <c r="AZ158" s="37">
        <v>193.69404570000012</v>
      </c>
      <c r="BA158" s="37">
        <v>104.22834318999995</v>
      </c>
      <c r="BB158" s="37">
        <v>299.22181919999986</v>
      </c>
      <c r="BC158" s="197">
        <v>2114.3660202799997</v>
      </c>
      <c r="BD158" s="54">
        <v>128.05620060000007</v>
      </c>
      <c r="BE158" s="37">
        <v>90.340835859999999</v>
      </c>
      <c r="BF158" s="224">
        <f t="shared" si="47"/>
        <v>470.31743938999989</v>
      </c>
      <c r="BG158" s="27">
        <f t="shared" si="48"/>
        <v>265.19503530999998</v>
      </c>
      <c r="BH158" s="64">
        <f t="shared" si="49"/>
        <v>218.39703646000007</v>
      </c>
      <c r="BI158" s="197">
        <f t="shared" si="50"/>
        <v>-17.64663459679603</v>
      </c>
      <c r="BJ158" s="128"/>
      <c r="BK158" s="127"/>
    </row>
    <row r="159" spans="1:63" ht="20.100000000000001" customHeight="1" x14ac:dyDescent="0.2">
      <c r="A159" s="269"/>
      <c r="B159" s="336"/>
      <c r="C159" s="53" t="s">
        <v>191</v>
      </c>
      <c r="D159" s="54">
        <v>5.5939250000000005</v>
      </c>
      <c r="E159" s="37">
        <v>17.2369539</v>
      </c>
      <c r="F159" s="37">
        <v>45.694650000000003</v>
      </c>
      <c r="G159" s="37">
        <v>215.87336521999998</v>
      </c>
      <c r="H159" s="37">
        <v>152.67001349999998</v>
      </c>
      <c r="I159" s="37">
        <v>511.32467000000003</v>
      </c>
      <c r="J159" s="37">
        <v>699.69460250000031</v>
      </c>
      <c r="K159" s="37">
        <v>339.34907079999999</v>
      </c>
      <c r="L159" s="37">
        <v>56.857399999999998</v>
      </c>
      <c r="M159" s="37">
        <v>2.5362669200000001</v>
      </c>
      <c r="N159" s="37">
        <v>0.45909899999999998</v>
      </c>
      <c r="O159" s="37">
        <v>43.816202919999995</v>
      </c>
      <c r="P159" s="197">
        <v>2091.1062197599999</v>
      </c>
      <c r="Q159" s="37">
        <v>39.441000000000003</v>
      </c>
      <c r="R159" s="37">
        <v>39.447150000000001</v>
      </c>
      <c r="S159" s="37">
        <v>0</v>
      </c>
      <c r="T159" s="37">
        <v>20.7271</v>
      </c>
      <c r="U159" s="37">
        <v>62.41479799999999</v>
      </c>
      <c r="V159" s="37">
        <v>0</v>
      </c>
      <c r="W159" s="37">
        <v>40.405200000000001</v>
      </c>
      <c r="X159" s="37">
        <v>20.216200000000001</v>
      </c>
      <c r="Y159" s="37">
        <v>0.69994385999999997</v>
      </c>
      <c r="Z159" s="37">
        <v>0</v>
      </c>
      <c r="AA159" s="37">
        <v>0</v>
      </c>
      <c r="AB159" s="37">
        <v>0</v>
      </c>
      <c r="AC159" s="197">
        <v>223.35139186000001</v>
      </c>
      <c r="AD159" s="54">
        <v>0</v>
      </c>
      <c r="AE159" s="37">
        <v>0</v>
      </c>
      <c r="AF159" s="37">
        <v>0</v>
      </c>
      <c r="AG159" s="37">
        <v>0</v>
      </c>
      <c r="AH159" s="37">
        <v>0</v>
      </c>
      <c r="AI159" s="37">
        <v>0</v>
      </c>
      <c r="AJ159" s="37">
        <v>0</v>
      </c>
      <c r="AK159" s="37">
        <v>0</v>
      </c>
      <c r="AL159" s="37">
        <v>0</v>
      </c>
      <c r="AM159" s="37">
        <v>0</v>
      </c>
      <c r="AN159" s="37">
        <v>0</v>
      </c>
      <c r="AO159" s="420">
        <v>0</v>
      </c>
      <c r="AP159" s="197">
        <v>0</v>
      </c>
      <c r="AQ159" s="37">
        <v>0</v>
      </c>
      <c r="AR159" s="37">
        <v>0</v>
      </c>
      <c r="AS159" s="37">
        <v>0</v>
      </c>
      <c r="AT159" s="37">
        <v>0</v>
      </c>
      <c r="AU159" s="37">
        <v>0</v>
      </c>
      <c r="AV159" s="37">
        <v>0</v>
      </c>
      <c r="AW159" s="37">
        <v>0</v>
      </c>
      <c r="AX159" s="37">
        <v>0</v>
      </c>
      <c r="AY159" s="37">
        <v>0</v>
      </c>
      <c r="AZ159" s="37">
        <v>0</v>
      </c>
      <c r="BA159" s="37">
        <v>0</v>
      </c>
      <c r="BB159" s="37">
        <v>0</v>
      </c>
      <c r="BC159" s="197">
        <v>0</v>
      </c>
      <c r="BD159" s="54">
        <v>0</v>
      </c>
      <c r="BE159" s="37">
        <v>0</v>
      </c>
      <c r="BF159" s="224">
        <f t="shared" si="47"/>
        <v>0</v>
      </c>
      <c r="BG159" s="27">
        <f t="shared" si="48"/>
        <v>0</v>
      </c>
      <c r="BH159" s="64">
        <f t="shared" si="49"/>
        <v>0</v>
      </c>
      <c r="BI159" s="197"/>
      <c r="BJ159" s="128"/>
      <c r="BK159" s="127"/>
    </row>
    <row r="160" spans="1:63" ht="20.100000000000001" customHeight="1" x14ac:dyDescent="0.2">
      <c r="A160" s="269"/>
      <c r="B160" s="336"/>
      <c r="C160" s="53" t="s">
        <v>177</v>
      </c>
      <c r="D160" s="54">
        <v>130.95460426300008</v>
      </c>
      <c r="E160" s="37">
        <v>65.25170687157518</v>
      </c>
      <c r="F160" s="37">
        <v>161.77929341868261</v>
      </c>
      <c r="G160" s="37">
        <v>144.14734841999984</v>
      </c>
      <c r="H160" s="37">
        <v>105.07104796</v>
      </c>
      <c r="I160" s="37">
        <v>444.91523444000001</v>
      </c>
      <c r="J160" s="37">
        <v>188.54142623999999</v>
      </c>
      <c r="K160" s="37">
        <v>203.67152211303494</v>
      </c>
      <c r="L160" s="37">
        <v>220.00564307999997</v>
      </c>
      <c r="M160" s="37">
        <v>133.32131321000003</v>
      </c>
      <c r="N160" s="37">
        <v>949.68543386999954</v>
      </c>
      <c r="O160" s="37">
        <v>362.88944085000008</v>
      </c>
      <c r="P160" s="197">
        <v>3110.234014736292</v>
      </c>
      <c r="Q160" s="37">
        <v>349.20773844000001</v>
      </c>
      <c r="R160" s="37">
        <v>304.99719334999992</v>
      </c>
      <c r="S160" s="37">
        <v>749.22236374999943</v>
      </c>
      <c r="T160" s="37">
        <v>239.00851735000003</v>
      </c>
      <c r="U160" s="37">
        <v>215.77491501000009</v>
      </c>
      <c r="V160" s="37">
        <v>286.97710241999994</v>
      </c>
      <c r="W160" s="37">
        <v>259.60511543999996</v>
      </c>
      <c r="X160" s="37">
        <v>1080.4787847199991</v>
      </c>
      <c r="Y160" s="37">
        <v>361.9517060899999</v>
      </c>
      <c r="Z160" s="37">
        <v>309.66015849999997</v>
      </c>
      <c r="AA160" s="37">
        <v>295.9420185099998</v>
      </c>
      <c r="AB160" s="37">
        <v>389.9258120999998</v>
      </c>
      <c r="AC160" s="197">
        <v>4842.7514256799986</v>
      </c>
      <c r="AD160" s="54">
        <v>333.20329548000007</v>
      </c>
      <c r="AE160" s="37">
        <v>367.16584039000037</v>
      </c>
      <c r="AF160" s="37">
        <v>442.76886216999992</v>
      </c>
      <c r="AG160" s="37">
        <v>222.24893947999996</v>
      </c>
      <c r="AH160" s="37">
        <v>390.24917821999992</v>
      </c>
      <c r="AI160" s="37">
        <v>355.74414063000012</v>
      </c>
      <c r="AJ160" s="37">
        <v>510.40164881999988</v>
      </c>
      <c r="AK160" s="37">
        <v>263.73023188999986</v>
      </c>
      <c r="AL160" s="37">
        <v>367.39253647999993</v>
      </c>
      <c r="AM160" s="37">
        <v>825.72554472000013</v>
      </c>
      <c r="AN160" s="37">
        <v>631.95938588000024</v>
      </c>
      <c r="AO160" s="420">
        <v>228.56080050000008</v>
      </c>
      <c r="AP160" s="197">
        <v>4939.1504046600003</v>
      </c>
      <c r="AQ160" s="37">
        <v>492.04261399000006</v>
      </c>
      <c r="AR160" s="37">
        <v>170.71949723999992</v>
      </c>
      <c r="AS160" s="37">
        <v>390.16198357999997</v>
      </c>
      <c r="AT160" s="37">
        <v>175.29034268999987</v>
      </c>
      <c r="AU160" s="37">
        <v>183.94088715999993</v>
      </c>
      <c r="AV160" s="37">
        <v>215.88930719000001</v>
      </c>
      <c r="AW160" s="37">
        <v>159.87718976000005</v>
      </c>
      <c r="AX160" s="37">
        <v>256.87314759999992</v>
      </c>
      <c r="AY160" s="37">
        <v>292.88684061000004</v>
      </c>
      <c r="AZ160" s="37">
        <v>115.15832102000002</v>
      </c>
      <c r="BA160" s="37">
        <v>277.88188049000007</v>
      </c>
      <c r="BB160" s="37">
        <v>147.38071802000022</v>
      </c>
      <c r="BC160" s="197">
        <v>2878.1027293500001</v>
      </c>
      <c r="BD160" s="54">
        <v>342.63116854999976</v>
      </c>
      <c r="BE160" s="37">
        <v>73.185415330000026</v>
      </c>
      <c r="BF160" s="224">
        <f t="shared" si="47"/>
        <v>700.36913587000049</v>
      </c>
      <c r="BG160" s="27">
        <f t="shared" si="48"/>
        <v>662.76211122999996</v>
      </c>
      <c r="BH160" s="64">
        <f t="shared" si="49"/>
        <v>415.81658387999977</v>
      </c>
      <c r="BI160" s="197">
        <f t="shared" si="50"/>
        <v>-37.260055028145999</v>
      </c>
      <c r="BJ160" s="128"/>
      <c r="BK160" s="127"/>
    </row>
    <row r="161" spans="1:63" ht="20.100000000000001" customHeight="1" x14ac:dyDescent="0.2">
      <c r="A161" s="269"/>
      <c r="B161" s="336"/>
      <c r="C161" s="53" t="s">
        <v>190</v>
      </c>
      <c r="D161" s="54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7">
        <v>0</v>
      </c>
      <c r="M161" s="37">
        <v>0</v>
      </c>
      <c r="N161" s="37">
        <v>0</v>
      </c>
      <c r="O161" s="37">
        <v>0</v>
      </c>
      <c r="P161" s="197">
        <v>0</v>
      </c>
      <c r="Q161" s="37">
        <v>0</v>
      </c>
      <c r="R161" s="37">
        <v>0</v>
      </c>
      <c r="S161" s="37">
        <v>0</v>
      </c>
      <c r="T161" s="37">
        <v>0</v>
      </c>
      <c r="U161" s="37">
        <v>0</v>
      </c>
      <c r="V161" s="37">
        <v>0</v>
      </c>
      <c r="W161" s="37">
        <v>0</v>
      </c>
      <c r="X161" s="37">
        <v>0</v>
      </c>
      <c r="Y161" s="37">
        <v>0</v>
      </c>
      <c r="Z161" s="37">
        <v>0</v>
      </c>
      <c r="AA161" s="37">
        <v>0</v>
      </c>
      <c r="AB161" s="37">
        <v>0</v>
      </c>
      <c r="AC161" s="197">
        <v>0</v>
      </c>
      <c r="AD161" s="54">
        <v>0</v>
      </c>
      <c r="AE161" s="37"/>
      <c r="AF161" s="37">
        <v>0</v>
      </c>
      <c r="AG161" s="37">
        <v>0</v>
      </c>
      <c r="AH161" s="37">
        <v>0</v>
      </c>
      <c r="AI161" s="37">
        <v>0</v>
      </c>
      <c r="AJ161" s="37">
        <v>0</v>
      </c>
      <c r="AK161" s="37">
        <v>0</v>
      </c>
      <c r="AL161" s="37">
        <v>0</v>
      </c>
      <c r="AM161" s="37">
        <v>0</v>
      </c>
      <c r="AN161" s="37">
        <v>0</v>
      </c>
      <c r="AO161" s="420">
        <v>0</v>
      </c>
      <c r="AP161" s="197">
        <v>0</v>
      </c>
      <c r="AQ161" s="37">
        <v>0</v>
      </c>
      <c r="AR161" s="37">
        <v>0</v>
      </c>
      <c r="AS161" s="37">
        <v>0</v>
      </c>
      <c r="AT161" s="37">
        <v>0</v>
      </c>
      <c r="AU161" s="37">
        <v>0</v>
      </c>
      <c r="AV161" s="37">
        <v>155.780631</v>
      </c>
      <c r="AW161" s="37">
        <v>41.455309679999999</v>
      </c>
      <c r="AX161" s="37">
        <v>20.881074140000003</v>
      </c>
      <c r="AY161" s="37">
        <v>23.057946540000003</v>
      </c>
      <c r="AZ161" s="37">
        <v>31.488973110000003</v>
      </c>
      <c r="BA161" s="37">
        <v>12.464025449999998</v>
      </c>
      <c r="BB161" s="37">
        <v>10.841286160000001</v>
      </c>
      <c r="BC161" s="197">
        <v>295.96924608</v>
      </c>
      <c r="BD161" s="54">
        <v>20.70178774</v>
      </c>
      <c r="BE161" s="37">
        <v>19.91716971</v>
      </c>
      <c r="BF161" s="224">
        <f t="shared" si="47"/>
        <v>0</v>
      </c>
      <c r="BG161" s="27">
        <f t="shared" si="48"/>
        <v>0</v>
      </c>
      <c r="BH161" s="64">
        <f t="shared" si="49"/>
        <v>40.618957449999996</v>
      </c>
      <c r="BI161" s="197"/>
      <c r="BJ161" s="128"/>
      <c r="BK161" s="127"/>
    </row>
    <row r="162" spans="1:63" ht="20.100000000000001" customHeight="1" x14ac:dyDescent="0.2">
      <c r="A162" s="269"/>
      <c r="B162" s="336"/>
      <c r="C162" s="53" t="s">
        <v>187</v>
      </c>
      <c r="D162" s="54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7">
        <v>0</v>
      </c>
      <c r="M162" s="37">
        <v>0</v>
      </c>
      <c r="N162" s="37">
        <v>0</v>
      </c>
      <c r="O162" s="37">
        <v>0</v>
      </c>
      <c r="P162" s="197">
        <v>0</v>
      </c>
      <c r="Q162" s="37">
        <v>0</v>
      </c>
      <c r="R162" s="37">
        <v>0</v>
      </c>
      <c r="S162" s="37">
        <v>0</v>
      </c>
      <c r="T162" s="37">
        <v>0</v>
      </c>
      <c r="U162" s="37">
        <v>0</v>
      </c>
      <c r="V162" s="37">
        <v>0</v>
      </c>
      <c r="W162" s="37">
        <v>0</v>
      </c>
      <c r="X162" s="37">
        <v>0</v>
      </c>
      <c r="Y162" s="37">
        <v>0</v>
      </c>
      <c r="Z162" s="37">
        <v>0</v>
      </c>
      <c r="AA162" s="37">
        <v>0</v>
      </c>
      <c r="AB162" s="37">
        <v>0</v>
      </c>
      <c r="AC162" s="197">
        <v>0</v>
      </c>
      <c r="AD162" s="54">
        <v>0</v>
      </c>
      <c r="AE162" s="37">
        <v>0</v>
      </c>
      <c r="AF162" s="37">
        <v>52.13011199999999</v>
      </c>
      <c r="AG162" s="37">
        <v>0</v>
      </c>
      <c r="AH162" s="37">
        <v>0</v>
      </c>
      <c r="AI162" s="37">
        <v>0</v>
      </c>
      <c r="AJ162" s="37">
        <v>0</v>
      </c>
      <c r="AK162" s="37">
        <v>0.51650949999999995</v>
      </c>
      <c r="AL162" s="37">
        <v>0</v>
      </c>
      <c r="AM162" s="37">
        <v>0</v>
      </c>
      <c r="AN162" s="37">
        <v>0</v>
      </c>
      <c r="AO162" s="420">
        <v>0</v>
      </c>
      <c r="AP162" s="197">
        <v>52.646621499999988</v>
      </c>
      <c r="AQ162" s="37">
        <v>0</v>
      </c>
      <c r="AR162" s="37">
        <v>0</v>
      </c>
      <c r="AS162" s="37">
        <v>0</v>
      </c>
      <c r="AT162" s="37">
        <v>0</v>
      </c>
      <c r="AU162" s="37">
        <v>0</v>
      </c>
      <c r="AV162" s="37">
        <v>0</v>
      </c>
      <c r="AW162" s="37">
        <v>0</v>
      </c>
      <c r="AX162" s="37">
        <v>0</v>
      </c>
      <c r="AY162" s="37">
        <v>0</v>
      </c>
      <c r="AZ162" s="37">
        <v>0</v>
      </c>
      <c r="BA162" s="37">
        <v>0</v>
      </c>
      <c r="BB162" s="37">
        <v>0</v>
      </c>
      <c r="BC162" s="197">
        <v>0</v>
      </c>
      <c r="BD162" s="54">
        <v>0</v>
      </c>
      <c r="BE162" s="37">
        <v>0</v>
      </c>
      <c r="BF162" s="224">
        <f t="shared" si="47"/>
        <v>0</v>
      </c>
      <c r="BG162" s="27">
        <f t="shared" si="48"/>
        <v>0</v>
      </c>
      <c r="BH162" s="64">
        <f t="shared" si="49"/>
        <v>0</v>
      </c>
      <c r="BI162" s="197"/>
      <c r="BJ162" s="128"/>
      <c r="BK162" s="127"/>
    </row>
    <row r="163" spans="1:63" ht="20.100000000000001" customHeight="1" x14ac:dyDescent="0.2">
      <c r="A163" s="269"/>
      <c r="B163" s="336"/>
      <c r="C163" s="53" t="s">
        <v>176</v>
      </c>
      <c r="D163" s="54">
        <v>578.25634204166272</v>
      </c>
      <c r="E163" s="37">
        <v>723.39123821000044</v>
      </c>
      <c r="F163" s="37">
        <v>719.55698177155591</v>
      </c>
      <c r="G163" s="37">
        <v>861.14162438711924</v>
      </c>
      <c r="H163" s="37">
        <v>717.98520525219988</v>
      </c>
      <c r="I163" s="37">
        <v>605.62667426754501</v>
      </c>
      <c r="J163" s="37">
        <v>788.19766485578759</v>
      </c>
      <c r="K163" s="37">
        <v>905.7619498828692</v>
      </c>
      <c r="L163" s="37">
        <v>1113.6651320736194</v>
      </c>
      <c r="M163" s="37">
        <v>519.65150570972446</v>
      </c>
      <c r="N163" s="37">
        <v>1565.4308997787318</v>
      </c>
      <c r="O163" s="37">
        <v>1868.6408593605781</v>
      </c>
      <c r="P163" s="197">
        <v>10967.306077591393</v>
      </c>
      <c r="Q163" s="37">
        <v>1180.1553607441872</v>
      </c>
      <c r="R163" s="37">
        <v>933.21439194749678</v>
      </c>
      <c r="S163" s="37">
        <v>563.37077259625858</v>
      </c>
      <c r="T163" s="37">
        <v>1440.1355268481987</v>
      </c>
      <c r="U163" s="37">
        <v>588.669494114862</v>
      </c>
      <c r="V163" s="37">
        <v>733.86081925797077</v>
      </c>
      <c r="W163" s="37">
        <v>951.15880339625005</v>
      </c>
      <c r="X163" s="37">
        <v>786.74326377078808</v>
      </c>
      <c r="Y163" s="37">
        <v>1206.6579895831369</v>
      </c>
      <c r="Z163" s="37">
        <v>2106.7467069755839</v>
      </c>
      <c r="AA163" s="37">
        <v>2127.146907381954</v>
      </c>
      <c r="AB163" s="37">
        <v>889.10882181615057</v>
      </c>
      <c r="AC163" s="197">
        <v>13506.968858432836</v>
      </c>
      <c r="AD163" s="54">
        <v>755.99122132324828</v>
      </c>
      <c r="AE163" s="37">
        <v>306.02457930634563</v>
      </c>
      <c r="AF163" s="37">
        <v>567.4037761640659</v>
      </c>
      <c r="AG163" s="37">
        <v>500.706519815874</v>
      </c>
      <c r="AH163" s="37">
        <v>204.89799206723018</v>
      </c>
      <c r="AI163" s="37">
        <v>142.2423185068582</v>
      </c>
      <c r="AJ163" s="37">
        <v>146.33855154582838</v>
      </c>
      <c r="AK163" s="37">
        <v>382.75090660399042</v>
      </c>
      <c r="AL163" s="37">
        <v>256.32234815470952</v>
      </c>
      <c r="AM163" s="37">
        <v>83.037701500000011</v>
      </c>
      <c r="AN163" s="37">
        <v>311.70545578000002</v>
      </c>
      <c r="AO163" s="420">
        <v>43.00717444</v>
      </c>
      <c r="AP163" s="197">
        <v>3700.4285452081508</v>
      </c>
      <c r="AQ163" s="37">
        <v>294.55787407999998</v>
      </c>
      <c r="AR163" s="37">
        <v>931.57396678999964</v>
      </c>
      <c r="AS163" s="37">
        <v>1646.7739188599999</v>
      </c>
      <c r="AT163" s="37">
        <v>1024.7175067699998</v>
      </c>
      <c r="AU163" s="37">
        <v>907.00368607999962</v>
      </c>
      <c r="AV163" s="37">
        <v>830.39690721999978</v>
      </c>
      <c r="AW163" s="37">
        <v>519.93342745999985</v>
      </c>
      <c r="AX163" s="37">
        <v>867.15044571999999</v>
      </c>
      <c r="AY163" s="37">
        <v>979.38392424249798</v>
      </c>
      <c r="AZ163" s="37">
        <v>337.78585804000005</v>
      </c>
      <c r="BA163" s="37">
        <v>1053.4557330382688</v>
      </c>
      <c r="BB163" s="37">
        <v>668.4360578730408</v>
      </c>
      <c r="BC163" s="197">
        <v>10061.169306173808</v>
      </c>
      <c r="BD163" s="54">
        <v>973.73671762552249</v>
      </c>
      <c r="BE163" s="37">
        <v>493.88061232999991</v>
      </c>
      <c r="BF163" s="224">
        <f t="shared" si="47"/>
        <v>1062.015800629594</v>
      </c>
      <c r="BG163" s="27">
        <f t="shared" si="48"/>
        <v>1226.1318408699997</v>
      </c>
      <c r="BH163" s="64">
        <f t="shared" si="49"/>
        <v>1467.6173299555223</v>
      </c>
      <c r="BI163" s="197">
        <f t="shared" si="50"/>
        <v>19.694904009195046</v>
      </c>
      <c r="BJ163" s="128"/>
      <c r="BK163" s="127"/>
    </row>
    <row r="164" spans="1:63" ht="20.100000000000001" customHeight="1" x14ac:dyDescent="0.2">
      <c r="A164" s="269"/>
      <c r="B164" s="336"/>
      <c r="C164" s="53" t="s">
        <v>192</v>
      </c>
      <c r="D164" s="54">
        <v>719.9707095199999</v>
      </c>
      <c r="E164" s="37">
        <v>42.329694590000003</v>
      </c>
      <c r="F164" s="37">
        <v>302.98172231000007</v>
      </c>
      <c r="G164" s="37">
        <v>104.55075137000001</v>
      </c>
      <c r="H164" s="37">
        <v>183.27539585</v>
      </c>
      <c r="I164" s="37">
        <v>883.31889821000004</v>
      </c>
      <c r="J164" s="37">
        <v>2.40417104</v>
      </c>
      <c r="K164" s="37">
        <v>0</v>
      </c>
      <c r="L164" s="37">
        <v>29.159337259999997</v>
      </c>
      <c r="M164" s="37">
        <v>0</v>
      </c>
      <c r="N164" s="37">
        <v>0</v>
      </c>
      <c r="O164" s="37">
        <v>0</v>
      </c>
      <c r="P164" s="197">
        <v>2267.9906801500001</v>
      </c>
      <c r="Q164" s="37">
        <v>0</v>
      </c>
      <c r="R164" s="37">
        <v>0</v>
      </c>
      <c r="S164" s="37">
        <v>0</v>
      </c>
      <c r="T164" s="37">
        <v>0</v>
      </c>
      <c r="U164" s="37">
        <v>0</v>
      </c>
      <c r="V164" s="37">
        <v>0</v>
      </c>
      <c r="W164" s="37">
        <v>0</v>
      </c>
      <c r="X164" s="37">
        <v>0</v>
      </c>
      <c r="Y164" s="37">
        <v>0</v>
      </c>
      <c r="Z164" s="37">
        <v>0</v>
      </c>
      <c r="AA164" s="37">
        <v>0</v>
      </c>
      <c r="AB164" s="37">
        <v>0</v>
      </c>
      <c r="AC164" s="197">
        <v>0</v>
      </c>
      <c r="AD164" s="54">
        <v>0</v>
      </c>
      <c r="AE164" s="37">
        <v>0</v>
      </c>
      <c r="AF164" s="37">
        <v>0</v>
      </c>
      <c r="AG164" s="37">
        <v>0</v>
      </c>
      <c r="AH164" s="37">
        <v>0</v>
      </c>
      <c r="AI164" s="37">
        <v>0</v>
      </c>
      <c r="AJ164" s="37">
        <v>0</v>
      </c>
      <c r="AK164" s="37">
        <v>0</v>
      </c>
      <c r="AL164" s="37">
        <v>0</v>
      </c>
      <c r="AM164" s="37">
        <v>0</v>
      </c>
      <c r="AN164" s="37">
        <v>0</v>
      </c>
      <c r="AO164" s="420">
        <v>0</v>
      </c>
      <c r="AP164" s="197">
        <v>0</v>
      </c>
      <c r="AQ164" s="37">
        <v>0</v>
      </c>
      <c r="AR164" s="37">
        <v>0</v>
      </c>
      <c r="AS164" s="37">
        <v>0</v>
      </c>
      <c r="AT164" s="37">
        <v>0</v>
      </c>
      <c r="AU164" s="37">
        <v>0</v>
      </c>
      <c r="AV164" s="37">
        <v>0</v>
      </c>
      <c r="AW164" s="37">
        <v>0</v>
      </c>
      <c r="AX164" s="37">
        <v>0</v>
      </c>
      <c r="AY164" s="37">
        <v>0</v>
      </c>
      <c r="AZ164" s="37">
        <v>0</v>
      </c>
      <c r="BA164" s="37">
        <v>0</v>
      </c>
      <c r="BB164" s="37">
        <v>0</v>
      </c>
      <c r="BC164" s="197">
        <v>0</v>
      </c>
      <c r="BD164" s="54">
        <v>0</v>
      </c>
      <c r="BE164" s="37">
        <v>0</v>
      </c>
      <c r="BF164" s="224">
        <f t="shared" si="47"/>
        <v>0</v>
      </c>
      <c r="BG164" s="27">
        <f t="shared" si="48"/>
        <v>0</v>
      </c>
      <c r="BH164" s="64">
        <f t="shared" si="49"/>
        <v>0</v>
      </c>
      <c r="BI164" s="197"/>
      <c r="BJ164" s="128"/>
      <c r="BK164" s="127"/>
    </row>
    <row r="165" spans="1:63" ht="20.100000000000001" customHeight="1" x14ac:dyDescent="0.2">
      <c r="A165" s="269"/>
      <c r="B165" s="336"/>
      <c r="C165" s="53" t="s">
        <v>186</v>
      </c>
      <c r="D165" s="54">
        <v>0</v>
      </c>
      <c r="E165" s="37">
        <v>102</v>
      </c>
      <c r="F165" s="37">
        <v>0</v>
      </c>
      <c r="G165" s="37">
        <v>0</v>
      </c>
      <c r="H165" s="37">
        <v>175.006608</v>
      </c>
      <c r="I165" s="37">
        <v>0</v>
      </c>
      <c r="J165" s="37">
        <v>276.35760599999998</v>
      </c>
      <c r="K165" s="37">
        <v>60.790159340000002</v>
      </c>
      <c r="L165" s="37">
        <v>0</v>
      </c>
      <c r="M165" s="37">
        <v>1098.2997171900001</v>
      </c>
      <c r="N165" s="37">
        <v>485.65355299999999</v>
      </c>
      <c r="O165" s="37">
        <v>0</v>
      </c>
      <c r="P165" s="197">
        <v>2198.1076435300001</v>
      </c>
      <c r="Q165" s="37">
        <v>242.00584275</v>
      </c>
      <c r="R165" s="37">
        <v>242.16180975</v>
      </c>
      <c r="S165" s="37">
        <v>0</v>
      </c>
      <c r="T165" s="37">
        <v>2.8479999999999999</v>
      </c>
      <c r="U165" s="37">
        <v>509.76166925000001</v>
      </c>
      <c r="V165" s="37">
        <v>0</v>
      </c>
      <c r="W165" s="37">
        <v>0</v>
      </c>
      <c r="X165" s="37">
        <v>120.41086199999999</v>
      </c>
      <c r="Y165" s="37">
        <v>0</v>
      </c>
      <c r="Z165" s="37">
        <v>555.23411297999996</v>
      </c>
      <c r="AA165" s="37">
        <v>11.145885300000002</v>
      </c>
      <c r="AB165" s="37">
        <v>200.05317747999999</v>
      </c>
      <c r="AC165" s="197">
        <v>1883.6213595099998</v>
      </c>
      <c r="AD165" s="54">
        <v>21.5</v>
      </c>
      <c r="AE165" s="37">
        <v>111.6</v>
      </c>
      <c r="AF165" s="37">
        <v>1.0228190699999999</v>
      </c>
      <c r="AG165" s="37">
        <v>9.2711904000000001</v>
      </c>
      <c r="AH165" s="37">
        <v>0.35354165999999998</v>
      </c>
      <c r="AI165" s="37">
        <v>0</v>
      </c>
      <c r="AJ165" s="37">
        <v>0</v>
      </c>
      <c r="AK165" s="37">
        <v>5.551361</v>
      </c>
      <c r="AL165" s="37">
        <v>1.01241E-2</v>
      </c>
      <c r="AM165" s="37">
        <v>0</v>
      </c>
      <c r="AN165" s="37">
        <v>12.76393446</v>
      </c>
      <c r="AO165" s="420">
        <v>122.8864518</v>
      </c>
      <c r="AP165" s="197">
        <v>284.95942248999995</v>
      </c>
      <c r="AQ165" s="37">
        <v>0</v>
      </c>
      <c r="AR165" s="37">
        <v>0</v>
      </c>
      <c r="AS165" s="37">
        <v>1121.2</v>
      </c>
      <c r="AT165" s="37">
        <v>0</v>
      </c>
      <c r="AU165" s="37">
        <v>0</v>
      </c>
      <c r="AV165" s="37">
        <v>0</v>
      </c>
      <c r="AW165" s="37">
        <v>0</v>
      </c>
      <c r="AX165" s="37">
        <v>0</v>
      </c>
      <c r="AY165" s="37">
        <v>0</v>
      </c>
      <c r="AZ165" s="37">
        <v>354</v>
      </c>
      <c r="BA165" s="37">
        <v>280</v>
      </c>
      <c r="BB165" s="37">
        <v>1.9305000000000001</v>
      </c>
      <c r="BC165" s="197">
        <v>1757.1305</v>
      </c>
      <c r="BD165" s="54">
        <v>0</v>
      </c>
      <c r="BE165" s="37">
        <v>0</v>
      </c>
      <c r="BF165" s="224">
        <f t="shared" si="47"/>
        <v>133.1</v>
      </c>
      <c r="BG165" s="27">
        <f t="shared" si="48"/>
        <v>0</v>
      </c>
      <c r="BH165" s="64">
        <f t="shared" si="49"/>
        <v>0</v>
      </c>
      <c r="BI165" s="197"/>
      <c r="BJ165" s="128"/>
      <c r="BK165" s="127"/>
    </row>
    <row r="166" spans="1:63" ht="20.100000000000001" customHeight="1" x14ac:dyDescent="0.2">
      <c r="A166" s="269"/>
      <c r="B166" s="336"/>
      <c r="C166" s="53" t="s">
        <v>175</v>
      </c>
      <c r="D166" s="54">
        <v>156.78023695999994</v>
      </c>
      <c r="E166" s="37">
        <v>1276.3756160500002</v>
      </c>
      <c r="F166" s="37">
        <v>522.71890091452565</v>
      </c>
      <c r="G166" s="37">
        <v>126.73635438000005</v>
      </c>
      <c r="H166" s="37">
        <v>174.49417250000013</v>
      </c>
      <c r="I166" s="37">
        <v>119.40179999999985</v>
      </c>
      <c r="J166" s="37">
        <v>10.881034</v>
      </c>
      <c r="K166" s="37">
        <v>12.143000000000001</v>
      </c>
      <c r="L166" s="37">
        <v>104.38910999999997</v>
      </c>
      <c r="M166" s="37">
        <v>1.0349999999999999</v>
      </c>
      <c r="N166" s="37">
        <v>5.3674999999999997</v>
      </c>
      <c r="O166" s="37">
        <v>16.056591790000002</v>
      </c>
      <c r="P166" s="197">
        <v>2526.3793165945253</v>
      </c>
      <c r="Q166" s="37">
        <v>0</v>
      </c>
      <c r="R166" s="37">
        <v>12.832872549999999</v>
      </c>
      <c r="S166" s="37">
        <v>0.69006999999999996</v>
      </c>
      <c r="T166" s="37">
        <v>9.3305309064636006</v>
      </c>
      <c r="U166" s="37">
        <v>36.671500000000002</v>
      </c>
      <c r="V166" s="37">
        <v>2.1188085000000001</v>
      </c>
      <c r="W166" s="37">
        <v>4.49038</v>
      </c>
      <c r="X166" s="37">
        <v>1.33</v>
      </c>
      <c r="Y166" s="37">
        <v>1.13247225</v>
      </c>
      <c r="Z166" s="37">
        <v>79.431624630000059</v>
      </c>
      <c r="AA166" s="37">
        <v>50.867785200000014</v>
      </c>
      <c r="AB166" s="37">
        <v>57.097451450000023</v>
      </c>
      <c r="AC166" s="197">
        <v>255.9934954864637</v>
      </c>
      <c r="AD166" s="54">
        <v>0</v>
      </c>
      <c r="AE166" s="37">
        <v>288.10515084999997</v>
      </c>
      <c r="AF166" s="37">
        <v>44.45565181000002</v>
      </c>
      <c r="AG166" s="37">
        <v>7.6051662299999983</v>
      </c>
      <c r="AH166" s="37">
        <v>7.9904423400000004</v>
      </c>
      <c r="AI166" s="37">
        <v>14.995625410000001</v>
      </c>
      <c r="AJ166" s="37">
        <v>13.754560959999996</v>
      </c>
      <c r="AK166" s="37">
        <v>44.185775230000012</v>
      </c>
      <c r="AL166" s="37">
        <v>29.93809255</v>
      </c>
      <c r="AM166" s="37">
        <v>53.099478990000001</v>
      </c>
      <c r="AN166" s="37">
        <v>4.2029690000000004</v>
      </c>
      <c r="AO166" s="420">
        <v>360.53829093000002</v>
      </c>
      <c r="AP166" s="197">
        <v>868.87120430000004</v>
      </c>
      <c r="AQ166" s="37">
        <v>104.28590704999999</v>
      </c>
      <c r="AR166" s="37">
        <v>336.92088977999975</v>
      </c>
      <c r="AS166" s="37">
        <v>332.16718714000035</v>
      </c>
      <c r="AT166" s="37">
        <v>40.802381599999997</v>
      </c>
      <c r="AU166" s="37">
        <v>529.00451500999975</v>
      </c>
      <c r="AV166" s="37">
        <v>324.1900999999998</v>
      </c>
      <c r="AW166" s="37">
        <v>243.68995879999983</v>
      </c>
      <c r="AX166" s="37">
        <v>137.94884899999997</v>
      </c>
      <c r="AY166" s="37">
        <v>348.49529256000045</v>
      </c>
      <c r="AZ166" s="37">
        <v>366.1135697699998</v>
      </c>
      <c r="BA166" s="37">
        <v>544.7597729700002</v>
      </c>
      <c r="BB166" s="37">
        <v>638.11478188000069</v>
      </c>
      <c r="BC166" s="197">
        <v>3946.4932055600002</v>
      </c>
      <c r="BD166" s="54">
        <v>307.79443454000011</v>
      </c>
      <c r="BE166" s="37">
        <v>148.5858267800001</v>
      </c>
      <c r="BF166" s="224">
        <f t="shared" si="47"/>
        <v>288.10515084999997</v>
      </c>
      <c r="BG166" s="27">
        <f t="shared" si="48"/>
        <v>441.20679682999975</v>
      </c>
      <c r="BH166" s="64">
        <f t="shared" si="49"/>
        <v>456.38026132000022</v>
      </c>
      <c r="BI166" s="197">
        <f t="shared" si="50"/>
        <v>3.4390822170055735</v>
      </c>
      <c r="BJ166" s="128"/>
      <c r="BK166" s="127"/>
    </row>
    <row r="167" spans="1:63" ht="20.100000000000001" customHeight="1" x14ac:dyDescent="0.2">
      <c r="A167" s="269"/>
      <c r="B167" s="336"/>
      <c r="C167" s="53" t="s">
        <v>180</v>
      </c>
      <c r="D167" s="54">
        <v>4584.447031009995</v>
      </c>
      <c r="E167" s="37">
        <v>4259.9935658700015</v>
      </c>
      <c r="F167" s="37">
        <v>4340.9957898599923</v>
      </c>
      <c r="G167" s="37">
        <v>3633.0836615000062</v>
      </c>
      <c r="H167" s="37">
        <v>5692.6982430299868</v>
      </c>
      <c r="I167" s="37">
        <v>5743.3312388099885</v>
      </c>
      <c r="J167" s="37">
        <v>5244.0957400800098</v>
      </c>
      <c r="K167" s="37">
        <v>6366.4328369299901</v>
      </c>
      <c r="L167" s="37">
        <v>5888.1782791800088</v>
      </c>
      <c r="M167" s="37">
        <v>6562.1143603499868</v>
      </c>
      <c r="N167" s="37">
        <v>6294.4272268300247</v>
      </c>
      <c r="O167" s="37">
        <v>4374.9234144199891</v>
      </c>
      <c r="P167" s="197">
        <v>62984.721387869977</v>
      </c>
      <c r="Q167" s="37">
        <v>3731.8099496399986</v>
      </c>
      <c r="R167" s="37">
        <v>4805.1518365899965</v>
      </c>
      <c r="S167" s="37">
        <v>5187.9611773500083</v>
      </c>
      <c r="T167" s="37">
        <v>7332.1211970999948</v>
      </c>
      <c r="U167" s="37">
        <v>6058.5803559700253</v>
      </c>
      <c r="V167" s="37">
        <v>6106.4751600600148</v>
      </c>
      <c r="W167" s="37">
        <v>6339.6543071700171</v>
      </c>
      <c r="X167" s="37">
        <v>8293.6388591900086</v>
      </c>
      <c r="Y167" s="37">
        <v>7972.996772699973</v>
      </c>
      <c r="Z167" s="37">
        <v>7816.7128370999962</v>
      </c>
      <c r="AA167" s="37">
        <v>8741.9825942500338</v>
      </c>
      <c r="AB167" s="37">
        <v>7924.4754473600051</v>
      </c>
      <c r="AC167" s="197">
        <v>80311.560494480073</v>
      </c>
      <c r="AD167" s="54">
        <v>9261.4534410899651</v>
      </c>
      <c r="AE167" s="37">
        <v>8225.6681204900106</v>
      </c>
      <c r="AF167" s="37">
        <v>9977.4202956500612</v>
      </c>
      <c r="AG167" s="37">
        <v>8290.4670987300105</v>
      </c>
      <c r="AH167" s="37">
        <v>11402.296517960031</v>
      </c>
      <c r="AI167" s="37">
        <v>9647.0256535100416</v>
      </c>
      <c r="AJ167" s="37">
        <v>9086.0983103200069</v>
      </c>
      <c r="AK167" s="37">
        <v>7672.4185579700079</v>
      </c>
      <c r="AL167" s="37">
        <v>6961.1200818399939</v>
      </c>
      <c r="AM167" s="37">
        <v>7306.4280575999992</v>
      </c>
      <c r="AN167" s="37">
        <v>8733.5705181499798</v>
      </c>
      <c r="AO167" s="420">
        <v>11987.532577599961</v>
      </c>
      <c r="AP167" s="197">
        <v>108551.49923091008</v>
      </c>
      <c r="AQ167" s="37">
        <v>9370.8189009599973</v>
      </c>
      <c r="AR167" s="37">
        <v>7731.1215834199957</v>
      </c>
      <c r="AS167" s="37">
        <v>10269.72323472994</v>
      </c>
      <c r="AT167" s="37">
        <v>14392.756745400016</v>
      </c>
      <c r="AU167" s="37">
        <v>14990.647460440001</v>
      </c>
      <c r="AV167" s="37">
        <v>12665.850704300008</v>
      </c>
      <c r="AW167" s="37">
        <v>16857.098270240003</v>
      </c>
      <c r="AX167" s="37">
        <v>14064.488958850039</v>
      </c>
      <c r="AY167" s="37">
        <v>13272.382395399994</v>
      </c>
      <c r="AZ167" s="37">
        <v>13655.05626359999</v>
      </c>
      <c r="BA167" s="37">
        <v>10016.545857550047</v>
      </c>
      <c r="BB167" s="37">
        <v>10094.945008090002</v>
      </c>
      <c r="BC167" s="197">
        <v>147381.43538298004</v>
      </c>
      <c r="BD167" s="54">
        <v>10312.181699209983</v>
      </c>
      <c r="BE167" s="37">
        <v>6334.1848340500128</v>
      </c>
      <c r="BF167" s="224">
        <f t="shared" si="47"/>
        <v>17487.121561579974</v>
      </c>
      <c r="BG167" s="27">
        <f t="shared" si="48"/>
        <v>17101.940484379993</v>
      </c>
      <c r="BH167" s="64">
        <f t="shared" si="49"/>
        <v>16646.366533259996</v>
      </c>
      <c r="BI167" s="197">
        <f t="shared" si="50"/>
        <v>-2.6638728601359296</v>
      </c>
      <c r="BJ167" s="128"/>
      <c r="BK167" s="127"/>
    </row>
    <row r="168" spans="1:63" ht="20.100000000000001" customHeight="1" x14ac:dyDescent="0.2">
      <c r="A168" s="269"/>
      <c r="B168" s="336"/>
      <c r="C168" s="53" t="s">
        <v>182</v>
      </c>
      <c r="D168" s="54">
        <v>869.39373076999982</v>
      </c>
      <c r="E168" s="37">
        <v>910.92558915000018</v>
      </c>
      <c r="F168" s="37">
        <v>1491.0942304399996</v>
      </c>
      <c r="G168" s="37">
        <v>2568.2098591700001</v>
      </c>
      <c r="H168" s="37">
        <v>2900.8600557</v>
      </c>
      <c r="I168" s="37">
        <v>2300.7416390800004</v>
      </c>
      <c r="J168" s="37">
        <v>1601.8610453200001</v>
      </c>
      <c r="K168" s="37">
        <v>1463.8825459900015</v>
      </c>
      <c r="L168" s="37">
        <v>1476.2804052099993</v>
      </c>
      <c r="M168" s="37">
        <v>685.9543512099998</v>
      </c>
      <c r="N168" s="37">
        <v>50.593756999999997</v>
      </c>
      <c r="O168" s="37">
        <v>376.3131511599999</v>
      </c>
      <c r="P168" s="197">
        <v>16696.1103602</v>
      </c>
      <c r="Q168" s="37">
        <v>927.96181499999989</v>
      </c>
      <c r="R168" s="37">
        <v>676.80049027999996</v>
      </c>
      <c r="S168" s="37">
        <v>423.29977630000002</v>
      </c>
      <c r="T168" s="37">
        <v>377.06315245000002</v>
      </c>
      <c r="U168" s="37">
        <v>406.5107407399999</v>
      </c>
      <c r="V168" s="37">
        <v>19.0719864</v>
      </c>
      <c r="W168" s="37">
        <v>25.003540000000001</v>
      </c>
      <c r="X168" s="37">
        <v>102.006</v>
      </c>
      <c r="Y168" s="37">
        <v>0</v>
      </c>
      <c r="Z168" s="37">
        <v>0</v>
      </c>
      <c r="AA168" s="37">
        <v>0</v>
      </c>
      <c r="AB168" s="37">
        <v>0</v>
      </c>
      <c r="AC168" s="197">
        <v>2957.7175011700001</v>
      </c>
      <c r="AD168" s="54">
        <v>0</v>
      </c>
      <c r="AE168" s="37">
        <v>0</v>
      </c>
      <c r="AF168" s="37">
        <v>0</v>
      </c>
      <c r="AG168" s="37">
        <v>0</v>
      </c>
      <c r="AH168" s="37">
        <v>0.90953909999999993</v>
      </c>
      <c r="AI168" s="37">
        <v>0</v>
      </c>
      <c r="AJ168" s="37">
        <v>0</v>
      </c>
      <c r="AK168" s="37">
        <v>0</v>
      </c>
      <c r="AL168" s="37">
        <v>0</v>
      </c>
      <c r="AM168" s="37">
        <v>24.975000000000001</v>
      </c>
      <c r="AN168" s="37">
        <v>0</v>
      </c>
      <c r="AO168" s="420">
        <v>0</v>
      </c>
      <c r="AP168" s="197">
        <v>25.884539100000001</v>
      </c>
      <c r="AQ168" s="37">
        <v>0</v>
      </c>
      <c r="AR168" s="37">
        <v>0</v>
      </c>
      <c r="AS168" s="37">
        <v>100.35497779999999</v>
      </c>
      <c r="AT168" s="37">
        <v>0</v>
      </c>
      <c r="AU168" s="37">
        <v>0</v>
      </c>
      <c r="AV168" s="37">
        <v>0</v>
      </c>
      <c r="AW168" s="37">
        <v>0</v>
      </c>
      <c r="AX168" s="37">
        <v>0</v>
      </c>
      <c r="AY168" s="37">
        <v>0</v>
      </c>
      <c r="AZ168" s="37">
        <v>0</v>
      </c>
      <c r="BA168" s="37">
        <v>0</v>
      </c>
      <c r="BB168" s="37">
        <v>0</v>
      </c>
      <c r="BC168" s="197">
        <v>100.35497779999999</v>
      </c>
      <c r="BD168" s="54">
        <v>0</v>
      </c>
      <c r="BE168" s="37">
        <v>0</v>
      </c>
      <c r="BF168" s="224">
        <f t="shared" si="47"/>
        <v>0</v>
      </c>
      <c r="BG168" s="27">
        <f t="shared" si="48"/>
        <v>0</v>
      </c>
      <c r="BH168" s="64">
        <f t="shared" si="49"/>
        <v>0</v>
      </c>
      <c r="BI168" s="197"/>
      <c r="BJ168" s="128"/>
      <c r="BK168" s="127"/>
    </row>
    <row r="169" spans="1:63" ht="20.100000000000001" customHeight="1" x14ac:dyDescent="0.2">
      <c r="A169" s="269"/>
      <c r="B169" s="336"/>
      <c r="C169" s="53" t="s">
        <v>183</v>
      </c>
      <c r="D169" s="54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7">
        <v>0</v>
      </c>
      <c r="M169" s="37">
        <v>0</v>
      </c>
      <c r="N169" s="37">
        <v>0</v>
      </c>
      <c r="O169" s="37">
        <v>2.4999750000000001</v>
      </c>
      <c r="P169" s="197">
        <v>2.4999750000000001</v>
      </c>
      <c r="Q169" s="37">
        <v>0</v>
      </c>
      <c r="R169" s="37">
        <v>0</v>
      </c>
      <c r="S169" s="37">
        <v>60.663880110000001</v>
      </c>
      <c r="T169" s="37">
        <v>96.407958000000008</v>
      </c>
      <c r="U169" s="37">
        <v>1212.5203500000002</v>
      </c>
      <c r="V169" s="37">
        <v>1750.1999999999998</v>
      </c>
      <c r="W169" s="37">
        <v>170.88628668000001</v>
      </c>
      <c r="X169" s="37">
        <v>573.82099935999997</v>
      </c>
      <c r="Y169" s="37">
        <v>830.84914149999975</v>
      </c>
      <c r="Z169" s="37">
        <v>689.12674713000013</v>
      </c>
      <c r="AA169" s="37">
        <v>146.34850929000007</v>
      </c>
      <c r="AB169" s="37">
        <v>489.96327584000005</v>
      </c>
      <c r="AC169" s="197">
        <v>6020.7871479099995</v>
      </c>
      <c r="AD169" s="54">
        <v>462.38609717000008</v>
      </c>
      <c r="AE169" s="37">
        <v>464.80864314000013</v>
      </c>
      <c r="AF169" s="37">
        <v>462.9706582500001</v>
      </c>
      <c r="AG169" s="37">
        <v>618.60153584999978</v>
      </c>
      <c r="AH169" s="37">
        <v>10.012915269999999</v>
      </c>
      <c r="AI169" s="37">
        <v>6.2867605600000003</v>
      </c>
      <c r="AJ169" s="37">
        <v>1.50949036</v>
      </c>
      <c r="AK169" s="37">
        <v>0</v>
      </c>
      <c r="AL169" s="37">
        <v>598.98525976999997</v>
      </c>
      <c r="AM169" s="37">
        <v>865.37133816000016</v>
      </c>
      <c r="AN169" s="37">
        <v>669.51729676999992</v>
      </c>
      <c r="AO169" s="420">
        <v>1197.1921407199995</v>
      </c>
      <c r="AP169" s="197">
        <v>5357.6421360199993</v>
      </c>
      <c r="AQ169" s="37">
        <v>1170.8005724699999</v>
      </c>
      <c r="AR169" s="37">
        <v>1063.2978965200002</v>
      </c>
      <c r="AS169" s="37">
        <v>896.01500240999997</v>
      </c>
      <c r="AT169" s="37">
        <v>1031.1844934999999</v>
      </c>
      <c r="AU169" s="37">
        <v>651.56768785999986</v>
      </c>
      <c r="AV169" s="37">
        <v>259.86631159000001</v>
      </c>
      <c r="AW169" s="37">
        <v>300.78524674000005</v>
      </c>
      <c r="AX169" s="37">
        <v>349.70595500000002</v>
      </c>
      <c r="AY169" s="37">
        <v>160.94868082000002</v>
      </c>
      <c r="AZ169" s="37">
        <v>157.44884194000002</v>
      </c>
      <c r="BA169" s="37">
        <v>15.951975000000001</v>
      </c>
      <c r="BB169" s="37">
        <v>1.1373993</v>
      </c>
      <c r="BC169" s="197">
        <v>6058.7100631499998</v>
      </c>
      <c r="BD169" s="54">
        <v>5.1552769999999999</v>
      </c>
      <c r="BE169" s="37">
        <v>0.59962800000000005</v>
      </c>
      <c r="BF169" s="224">
        <f t="shared" si="47"/>
        <v>927.19474031000027</v>
      </c>
      <c r="BG169" s="27">
        <f t="shared" si="48"/>
        <v>2234.0984689900001</v>
      </c>
      <c r="BH169" s="64">
        <f t="shared" si="49"/>
        <v>5.7549049999999999</v>
      </c>
      <c r="BI169" s="197">
        <f t="shared" si="50"/>
        <v>-99.742405937791915</v>
      </c>
      <c r="BJ169" s="128"/>
      <c r="BK169" s="127"/>
    </row>
    <row r="170" spans="1:63" ht="20.100000000000001" customHeight="1" x14ac:dyDescent="0.2">
      <c r="A170" s="269"/>
      <c r="B170" s="336"/>
      <c r="C170" s="53" t="s">
        <v>189</v>
      </c>
      <c r="D170" s="54">
        <v>660.48970992000011</v>
      </c>
      <c r="E170" s="37">
        <v>42.70719905</v>
      </c>
      <c r="F170" s="37">
        <v>135.70839691</v>
      </c>
      <c r="G170" s="37">
        <v>142.97745368</v>
      </c>
      <c r="H170" s="37">
        <v>267.00196324000001</v>
      </c>
      <c r="I170" s="37">
        <v>0</v>
      </c>
      <c r="J170" s="37">
        <v>0</v>
      </c>
      <c r="K170" s="37">
        <v>0</v>
      </c>
      <c r="L170" s="37">
        <v>0</v>
      </c>
      <c r="M170" s="37">
        <v>0</v>
      </c>
      <c r="N170" s="37">
        <v>0</v>
      </c>
      <c r="O170" s="37">
        <v>0</v>
      </c>
      <c r="P170" s="197">
        <v>1248.8847228</v>
      </c>
      <c r="Q170" s="37">
        <v>0</v>
      </c>
      <c r="R170" s="37">
        <v>0</v>
      </c>
      <c r="S170" s="37">
        <v>0</v>
      </c>
      <c r="T170" s="37">
        <v>0</v>
      </c>
      <c r="U170" s="37">
        <v>0</v>
      </c>
      <c r="V170" s="37">
        <v>0</v>
      </c>
      <c r="W170" s="37">
        <v>0</v>
      </c>
      <c r="X170" s="37">
        <v>0</v>
      </c>
      <c r="Y170" s="37">
        <v>0</v>
      </c>
      <c r="Z170" s="37">
        <v>0</v>
      </c>
      <c r="AA170" s="37">
        <v>0</v>
      </c>
      <c r="AB170" s="37">
        <v>0</v>
      </c>
      <c r="AC170" s="197">
        <v>0</v>
      </c>
      <c r="AD170" s="54">
        <v>0</v>
      </c>
      <c r="AE170" s="37">
        <v>0</v>
      </c>
      <c r="AF170" s="37">
        <v>0</v>
      </c>
      <c r="AG170" s="37">
        <v>0</v>
      </c>
      <c r="AH170" s="37">
        <v>0</v>
      </c>
      <c r="AI170" s="37">
        <v>0</v>
      </c>
      <c r="AJ170" s="37">
        <v>0</v>
      </c>
      <c r="AK170" s="37">
        <v>0</v>
      </c>
      <c r="AL170" s="37">
        <v>0</v>
      </c>
      <c r="AM170" s="37">
        <v>0</v>
      </c>
      <c r="AN170" s="37">
        <v>0</v>
      </c>
      <c r="AO170" s="420">
        <v>0</v>
      </c>
      <c r="AP170" s="197">
        <v>0</v>
      </c>
      <c r="AQ170" s="37">
        <v>0</v>
      </c>
      <c r="AR170" s="37">
        <v>0</v>
      </c>
      <c r="AS170" s="37">
        <v>0</v>
      </c>
      <c r="AT170" s="37">
        <v>0</v>
      </c>
      <c r="AU170" s="37">
        <v>0</v>
      </c>
      <c r="AV170" s="37">
        <v>0</v>
      </c>
      <c r="AW170" s="37">
        <v>0</v>
      </c>
      <c r="AX170" s="37">
        <v>0</v>
      </c>
      <c r="AY170" s="37">
        <v>0</v>
      </c>
      <c r="AZ170" s="37">
        <v>0</v>
      </c>
      <c r="BA170" s="37">
        <v>0</v>
      </c>
      <c r="BB170" s="37">
        <v>0</v>
      </c>
      <c r="BC170" s="197">
        <v>0</v>
      </c>
      <c r="BD170" s="54">
        <v>0</v>
      </c>
      <c r="BE170" s="37">
        <v>0</v>
      </c>
      <c r="BF170" s="224">
        <f t="shared" si="47"/>
        <v>0</v>
      </c>
      <c r="BG170" s="27">
        <f t="shared" si="48"/>
        <v>0</v>
      </c>
      <c r="BH170" s="64">
        <f t="shared" si="49"/>
        <v>0</v>
      </c>
      <c r="BI170" s="197"/>
      <c r="BJ170" s="128"/>
      <c r="BK170" s="127"/>
    </row>
    <row r="171" spans="1:63" ht="20.100000000000001" customHeight="1" x14ac:dyDescent="0.2">
      <c r="A171" s="269"/>
      <c r="B171" s="336"/>
      <c r="C171" s="53" t="s">
        <v>184</v>
      </c>
      <c r="D171" s="54">
        <v>0.16705494000000001</v>
      </c>
      <c r="E171" s="37">
        <v>0</v>
      </c>
      <c r="F171" s="37">
        <v>3.0614139999999998E-2</v>
      </c>
      <c r="G171" s="37">
        <v>0</v>
      </c>
      <c r="H171" s="37">
        <v>0</v>
      </c>
      <c r="I171" s="37">
        <v>54.361555119999984</v>
      </c>
      <c r="J171" s="37">
        <v>6.9071969399999995</v>
      </c>
      <c r="K171" s="37">
        <v>1.3797084399999999</v>
      </c>
      <c r="L171" s="37">
        <v>0.18223394000000001</v>
      </c>
      <c r="M171" s="37">
        <v>1.0140017800000001</v>
      </c>
      <c r="N171" s="37">
        <v>1.0120474100000001</v>
      </c>
      <c r="O171" s="37">
        <v>31.290961919999994</v>
      </c>
      <c r="P171" s="197">
        <v>96.345374629999981</v>
      </c>
      <c r="Q171" s="37">
        <v>92.453279379999998</v>
      </c>
      <c r="R171" s="37">
        <v>21.551556699999999</v>
      </c>
      <c r="S171" s="37">
        <v>35.376405379999987</v>
      </c>
      <c r="T171" s="37">
        <v>3.0039751800000003</v>
      </c>
      <c r="U171" s="37">
        <v>102.00334740999999</v>
      </c>
      <c r="V171" s="37">
        <v>104.07763767</v>
      </c>
      <c r="W171" s="37">
        <v>1.6536011399999999</v>
      </c>
      <c r="X171" s="37">
        <v>4.3927022199999994</v>
      </c>
      <c r="Y171" s="37">
        <v>3.0236508999999998</v>
      </c>
      <c r="Z171" s="37">
        <v>6.98889198</v>
      </c>
      <c r="AA171" s="37">
        <v>1.3924372899999999</v>
      </c>
      <c r="AB171" s="37">
        <v>22.001295219999999</v>
      </c>
      <c r="AC171" s="197">
        <v>397.91878046999989</v>
      </c>
      <c r="AD171" s="54">
        <v>2.0367920000000002</v>
      </c>
      <c r="AE171" s="37">
        <v>2.0379360000000002</v>
      </c>
      <c r="AF171" s="37">
        <v>18.267645569999999</v>
      </c>
      <c r="AG171" s="37">
        <v>73.583156159999987</v>
      </c>
      <c r="AH171" s="37">
        <v>5.6594835400000001</v>
      </c>
      <c r="AI171" s="37">
        <v>55.475846449999999</v>
      </c>
      <c r="AJ171" s="37">
        <v>1.58883814</v>
      </c>
      <c r="AK171" s="37">
        <v>1.3151958899999996</v>
      </c>
      <c r="AL171" s="37">
        <v>4.3340609899999993</v>
      </c>
      <c r="AM171" s="37">
        <v>7.075273300000001</v>
      </c>
      <c r="AN171" s="37">
        <v>0.63079169999999996</v>
      </c>
      <c r="AO171" s="420">
        <v>0.23137440000000001</v>
      </c>
      <c r="AP171" s="197">
        <v>172.23639414000002</v>
      </c>
      <c r="AQ171" s="37">
        <v>0.37547575</v>
      </c>
      <c r="AR171" s="37">
        <v>0.35609622000000002</v>
      </c>
      <c r="AS171" s="37">
        <v>0.93039838000000008</v>
      </c>
      <c r="AT171" s="37">
        <v>0.58940307999999997</v>
      </c>
      <c r="AU171" s="37">
        <v>0</v>
      </c>
      <c r="AV171" s="37">
        <v>0</v>
      </c>
      <c r="AW171" s="37">
        <v>0</v>
      </c>
      <c r="AX171" s="37">
        <v>0</v>
      </c>
      <c r="AY171" s="37">
        <v>0</v>
      </c>
      <c r="AZ171" s="37">
        <v>0</v>
      </c>
      <c r="BA171" s="37">
        <v>0</v>
      </c>
      <c r="BB171" s="37">
        <v>0</v>
      </c>
      <c r="BC171" s="197">
        <v>2.2513734300000001</v>
      </c>
      <c r="BD171" s="54">
        <v>0</v>
      </c>
      <c r="BE171" s="37">
        <v>0</v>
      </c>
      <c r="BF171" s="224">
        <f t="shared" si="47"/>
        <v>4.0747280000000003</v>
      </c>
      <c r="BG171" s="27">
        <f t="shared" si="48"/>
        <v>0.73157197000000007</v>
      </c>
      <c r="BH171" s="64">
        <f t="shared" si="49"/>
        <v>0</v>
      </c>
      <c r="BI171" s="197">
        <f t="shared" si="50"/>
        <v>-100</v>
      </c>
      <c r="BJ171" s="128"/>
      <c r="BK171" s="127"/>
    </row>
    <row r="172" spans="1:63" ht="20.100000000000001" customHeight="1" x14ac:dyDescent="0.2">
      <c r="A172" s="269"/>
      <c r="B172" s="336"/>
      <c r="C172" s="53" t="s">
        <v>185</v>
      </c>
      <c r="D172" s="54">
        <v>0.35</v>
      </c>
      <c r="E172" s="37">
        <v>0.48202285999999994</v>
      </c>
      <c r="F172" s="37">
        <v>1.9378466099999998</v>
      </c>
      <c r="G172" s="37">
        <v>0</v>
      </c>
      <c r="H172" s="37">
        <v>0.15500000000000003</v>
      </c>
      <c r="I172" s="37">
        <v>0.24891747000000003</v>
      </c>
      <c r="J172" s="37">
        <v>1.8068065000000002</v>
      </c>
      <c r="K172" s="37">
        <v>0.62</v>
      </c>
      <c r="L172" s="37">
        <v>0.42759999999999998</v>
      </c>
      <c r="M172" s="37">
        <v>0.12759999999999999</v>
      </c>
      <c r="N172" s="37">
        <v>0.69900000000000007</v>
      </c>
      <c r="O172" s="37">
        <v>1.6372733900000001</v>
      </c>
      <c r="P172" s="197">
        <v>8.4920668300000006</v>
      </c>
      <c r="Q172" s="37">
        <v>0</v>
      </c>
      <c r="R172" s="37">
        <v>8.4999999999999992E-2</v>
      </c>
      <c r="S172" s="37">
        <v>0.41691717</v>
      </c>
      <c r="T172" s="37">
        <v>1.4788065000000001</v>
      </c>
      <c r="U172" s="37">
        <v>0.72</v>
      </c>
      <c r="V172" s="37">
        <v>0.2</v>
      </c>
      <c r="W172" s="37">
        <v>0</v>
      </c>
      <c r="X172" s="37">
        <v>0.16</v>
      </c>
      <c r="Y172" s="37">
        <v>1.63684681</v>
      </c>
      <c r="Z172" s="37">
        <v>0</v>
      </c>
      <c r="AA172" s="37">
        <v>8.5000000000000006E-2</v>
      </c>
      <c r="AB172" s="37">
        <v>2.3696877200000004</v>
      </c>
      <c r="AC172" s="197">
        <v>7.1522582000000003</v>
      </c>
      <c r="AD172" s="54">
        <v>0.55211900000000003</v>
      </c>
      <c r="AE172" s="37">
        <v>0.72</v>
      </c>
      <c r="AF172" s="37">
        <v>0.62000000000000011</v>
      </c>
      <c r="AG172" s="37">
        <v>0</v>
      </c>
      <c r="AH172" s="37">
        <v>1.12811091</v>
      </c>
      <c r="AI172" s="37">
        <v>1.3867358999999999</v>
      </c>
      <c r="AJ172" s="37">
        <v>0.21500000000000002</v>
      </c>
      <c r="AK172" s="37">
        <v>7.4999999999999997E-2</v>
      </c>
      <c r="AL172" s="37">
        <v>0.96206328000000008</v>
      </c>
      <c r="AM172" s="37">
        <v>1.0234303100000002</v>
      </c>
      <c r="AN172" s="37">
        <v>0.83321600000000007</v>
      </c>
      <c r="AO172" s="420">
        <v>0.19980000000000001</v>
      </c>
      <c r="AP172" s="197">
        <v>7.7154753999999999</v>
      </c>
      <c r="AQ172" s="37">
        <v>0.46168749999999997</v>
      </c>
      <c r="AR172" s="37">
        <v>0.16600000000000001</v>
      </c>
      <c r="AS172" s="37">
        <v>0</v>
      </c>
      <c r="AT172" s="37">
        <v>0</v>
      </c>
      <c r="AU172" s="37">
        <v>0</v>
      </c>
      <c r="AV172" s="37">
        <v>0</v>
      </c>
      <c r="AW172" s="37">
        <v>0</v>
      </c>
      <c r="AX172" s="37">
        <v>0</v>
      </c>
      <c r="AY172" s="37">
        <v>0.2</v>
      </c>
      <c r="AZ172" s="37">
        <v>0</v>
      </c>
      <c r="BA172" s="37">
        <v>0.4</v>
      </c>
      <c r="BB172" s="37">
        <v>0</v>
      </c>
      <c r="BC172" s="197">
        <v>1.2276875</v>
      </c>
      <c r="BD172" s="54">
        <v>0</v>
      </c>
      <c r="BE172" s="37">
        <v>0</v>
      </c>
      <c r="BF172" s="224">
        <f t="shared" si="47"/>
        <v>1.272119</v>
      </c>
      <c r="BG172" s="27">
        <f t="shared" si="48"/>
        <v>0.62768749999999995</v>
      </c>
      <c r="BH172" s="64">
        <f t="shared" si="49"/>
        <v>0</v>
      </c>
      <c r="BI172" s="197">
        <f t="shared" si="50"/>
        <v>-100</v>
      </c>
      <c r="BJ172" s="128"/>
      <c r="BK172" s="127"/>
    </row>
    <row r="173" spans="1:63" ht="20.100000000000001" customHeight="1" thickBot="1" x14ac:dyDescent="0.25">
      <c r="A173" s="269"/>
      <c r="B173" s="336"/>
      <c r="C173" s="53" t="s">
        <v>181</v>
      </c>
      <c r="D173" s="54">
        <v>8.5375110099999993</v>
      </c>
      <c r="E173" s="37">
        <v>10.193567510000001</v>
      </c>
      <c r="F173" s="37">
        <v>9.4951925799999994</v>
      </c>
      <c r="G173" s="37">
        <v>1.9917106599999996</v>
      </c>
      <c r="H173" s="37">
        <v>7.6489779699999998</v>
      </c>
      <c r="I173" s="37">
        <v>12.265451509999997</v>
      </c>
      <c r="J173" s="37">
        <v>12.622228999999999</v>
      </c>
      <c r="K173" s="37">
        <v>9.2973397699999989</v>
      </c>
      <c r="L173" s="37">
        <v>11.30931839</v>
      </c>
      <c r="M173" s="37">
        <v>191.51265892999987</v>
      </c>
      <c r="N173" s="37">
        <v>29.070031229999991</v>
      </c>
      <c r="O173" s="121">
        <v>56.475259960000017</v>
      </c>
      <c r="P173" s="197">
        <v>360.41924851999988</v>
      </c>
      <c r="Q173" s="121">
        <v>25.125272519999999</v>
      </c>
      <c r="R173" s="121">
        <v>38.303105610000003</v>
      </c>
      <c r="S173" s="121">
        <v>33.138316759999995</v>
      </c>
      <c r="T173" s="121">
        <v>50.858367379999983</v>
      </c>
      <c r="U173" s="121">
        <v>51.485473339999992</v>
      </c>
      <c r="V173" s="121">
        <v>29.301294889999994</v>
      </c>
      <c r="W173" s="121">
        <v>200.47198802000011</v>
      </c>
      <c r="X173" s="121">
        <v>30.332431360000001</v>
      </c>
      <c r="Y173" s="121">
        <v>36.698512379999997</v>
      </c>
      <c r="Z173" s="121">
        <v>49.229756049999999</v>
      </c>
      <c r="AA173" s="121">
        <v>49.426988590000022</v>
      </c>
      <c r="AB173" s="121">
        <v>159.37130878000002</v>
      </c>
      <c r="AC173" s="197">
        <v>753.74281568000015</v>
      </c>
      <c r="AD173" s="120">
        <v>53.652785230000006</v>
      </c>
      <c r="AE173" s="37">
        <v>11.806551929999999</v>
      </c>
      <c r="AF173" s="37">
        <v>69.298755819999997</v>
      </c>
      <c r="AG173" s="37">
        <v>389.64145931999991</v>
      </c>
      <c r="AH173" s="37">
        <v>78.677055069999994</v>
      </c>
      <c r="AI173" s="37">
        <v>67.933472490000014</v>
      </c>
      <c r="AJ173" s="37">
        <v>77.265593530000018</v>
      </c>
      <c r="AK173" s="37">
        <v>58.147817749999987</v>
      </c>
      <c r="AL173" s="37">
        <v>364.55939525000014</v>
      </c>
      <c r="AM173" s="37">
        <v>79.620736410000035</v>
      </c>
      <c r="AN173" s="37">
        <v>64.52186986000001</v>
      </c>
      <c r="AO173" s="420">
        <v>290.05148832999998</v>
      </c>
      <c r="AP173" s="197">
        <v>1605.1769809899999</v>
      </c>
      <c r="AQ173" s="37">
        <v>92.673208929999987</v>
      </c>
      <c r="AR173" s="37">
        <v>64.467577380000009</v>
      </c>
      <c r="AS173" s="37">
        <v>75.608927819999991</v>
      </c>
      <c r="AT173" s="37">
        <v>54.126573469999997</v>
      </c>
      <c r="AU173" s="37">
        <v>62.528793950000008</v>
      </c>
      <c r="AV173" s="37">
        <v>73.702794640000022</v>
      </c>
      <c r="AW173" s="37">
        <v>74.675739890000003</v>
      </c>
      <c r="AX173" s="37">
        <v>195.97164993999999</v>
      </c>
      <c r="AY173" s="37">
        <v>52.409837089999982</v>
      </c>
      <c r="AZ173" s="37">
        <v>169.70208748999994</v>
      </c>
      <c r="BA173" s="37">
        <v>200.47245371</v>
      </c>
      <c r="BB173" s="37">
        <v>288.80945187000015</v>
      </c>
      <c r="BC173" s="197">
        <v>1405.1490961800002</v>
      </c>
      <c r="BD173" s="54">
        <v>289.49513327999972</v>
      </c>
      <c r="BE173" s="37">
        <v>59.889488149999984</v>
      </c>
      <c r="BF173" s="352">
        <f t="shared" si="47"/>
        <v>65.459337160000004</v>
      </c>
      <c r="BG173" s="229">
        <f t="shared" si="48"/>
        <v>157.14078631000001</v>
      </c>
      <c r="BH173" s="351">
        <f t="shared" si="49"/>
        <v>349.3846214299997</v>
      </c>
      <c r="BI173" s="197">
        <f t="shared" si="50"/>
        <v>122.3385981668375</v>
      </c>
      <c r="BJ173" s="128"/>
      <c r="BK173" s="127"/>
    </row>
    <row r="174" spans="1:63" ht="20.100000000000001" customHeight="1" x14ac:dyDescent="0.25">
      <c r="A174" s="269"/>
      <c r="B174" s="18" t="s">
        <v>174</v>
      </c>
      <c r="C174" s="427"/>
      <c r="D174" s="368">
        <v>323.71663388440021</v>
      </c>
      <c r="E174" s="369">
        <v>467.25738994900041</v>
      </c>
      <c r="F174" s="369">
        <v>375.4339015028001</v>
      </c>
      <c r="G174" s="369">
        <v>770.82995539060016</v>
      </c>
      <c r="H174" s="369">
        <v>251.70838059359994</v>
      </c>
      <c r="I174" s="369">
        <v>743.12180176360016</v>
      </c>
      <c r="J174" s="369">
        <v>555.28977684459994</v>
      </c>
      <c r="K174" s="369">
        <v>305.81081317640019</v>
      </c>
      <c r="L174" s="369">
        <v>553.84333459420009</v>
      </c>
      <c r="M174" s="369">
        <v>662.0559119776002</v>
      </c>
      <c r="N174" s="369">
        <v>266.16183683880001</v>
      </c>
      <c r="O174" s="369">
        <v>732.21722321299978</v>
      </c>
      <c r="P174" s="362">
        <v>6007.4469597286006</v>
      </c>
      <c r="Q174" s="369">
        <v>659.96109531800028</v>
      </c>
      <c r="R174" s="369">
        <v>200.88534466840008</v>
      </c>
      <c r="S174" s="369">
        <v>1169.9735383041993</v>
      </c>
      <c r="T174" s="369">
        <v>1744.4879040694009</v>
      </c>
      <c r="U174" s="369">
        <v>695.3952411447998</v>
      </c>
      <c r="V174" s="369">
        <v>647.97909525160014</v>
      </c>
      <c r="W174" s="369">
        <v>320.71382312620011</v>
      </c>
      <c r="X174" s="369">
        <v>310.61161713539985</v>
      </c>
      <c r="Y174" s="369">
        <v>371.21934072720018</v>
      </c>
      <c r="Z174" s="369">
        <v>311.22180309080005</v>
      </c>
      <c r="AA174" s="369">
        <v>696.02619396660009</v>
      </c>
      <c r="AB174" s="369">
        <v>258.64439687100008</v>
      </c>
      <c r="AC174" s="362">
        <v>7387.1193936735999</v>
      </c>
      <c r="AD174" s="368">
        <v>516.37299410060041</v>
      </c>
      <c r="AE174" s="369">
        <v>393.21231790819979</v>
      </c>
      <c r="AF174" s="369">
        <v>568.85265197460012</v>
      </c>
      <c r="AG174" s="369">
        <v>407.32728103619996</v>
      </c>
      <c r="AH174" s="369">
        <v>478.24596432900006</v>
      </c>
      <c r="AI174" s="369">
        <v>352.16380697120013</v>
      </c>
      <c r="AJ174" s="369">
        <v>502.55616183919977</v>
      </c>
      <c r="AK174" s="369">
        <v>377.35546090479983</v>
      </c>
      <c r="AL174" s="369">
        <v>359.71877024719987</v>
      </c>
      <c r="AM174" s="369">
        <v>472.85302417219992</v>
      </c>
      <c r="AN174" s="369">
        <v>318.02189601420002</v>
      </c>
      <c r="AO174" s="423">
        <v>618.35003460860037</v>
      </c>
      <c r="AP174" s="373">
        <v>5365.030364106</v>
      </c>
      <c r="AQ174" s="369">
        <v>379.11304222820013</v>
      </c>
      <c r="AR174" s="369">
        <v>309.45258576679998</v>
      </c>
      <c r="AS174" s="369">
        <v>259.62998342960009</v>
      </c>
      <c r="AT174" s="369">
        <v>244.22320663580004</v>
      </c>
      <c r="AU174" s="369">
        <v>371.1947249892001</v>
      </c>
      <c r="AV174" s="369">
        <v>255.99467069540015</v>
      </c>
      <c r="AW174" s="369">
        <v>281.69095528419996</v>
      </c>
      <c r="AX174" s="369">
        <v>401.99243033039988</v>
      </c>
      <c r="AY174" s="369">
        <v>202.19058452040002</v>
      </c>
      <c r="AZ174" s="369">
        <v>390.19880401180001</v>
      </c>
      <c r="BA174" s="369">
        <v>117.36171609680002</v>
      </c>
      <c r="BB174" s="369">
        <v>178.23366678880001</v>
      </c>
      <c r="BC174" s="373">
        <v>3391.2763707774006</v>
      </c>
      <c r="BD174" s="368">
        <v>202.03381595880001</v>
      </c>
      <c r="BE174" s="369">
        <v>368.47757324560018</v>
      </c>
      <c r="BF174" s="360">
        <f t="shared" si="47"/>
        <v>909.5853120088002</v>
      </c>
      <c r="BG174" s="353">
        <f t="shared" si="48"/>
        <v>688.56562799500011</v>
      </c>
      <c r="BH174" s="361">
        <f t="shared" si="49"/>
        <v>570.51138920440019</v>
      </c>
      <c r="BI174" s="364">
        <f t="shared" si="50"/>
        <v>-17.144950893694212</v>
      </c>
      <c r="BJ174" s="128"/>
      <c r="BK174" s="127"/>
    </row>
    <row r="175" spans="1:63" ht="20.100000000000001" customHeight="1" x14ac:dyDescent="0.2">
      <c r="A175" s="269"/>
      <c r="B175" s="336"/>
      <c r="C175" s="53" t="s">
        <v>178</v>
      </c>
      <c r="D175" s="298">
        <v>9.6678569274000008</v>
      </c>
      <c r="E175" s="204">
        <v>181.80484888160018</v>
      </c>
      <c r="F175" s="204">
        <v>3.6447051031999997</v>
      </c>
      <c r="G175" s="204">
        <v>16.729560547000002</v>
      </c>
      <c r="H175" s="204">
        <v>17.877611868199999</v>
      </c>
      <c r="I175" s="204">
        <v>12.000262964200001</v>
      </c>
      <c r="J175" s="204">
        <v>13.749960844200002</v>
      </c>
      <c r="K175" s="204">
        <v>14.144841720800001</v>
      </c>
      <c r="L175" s="204">
        <v>27.504806968800004</v>
      </c>
      <c r="M175" s="204">
        <v>15.015792671599998</v>
      </c>
      <c r="N175" s="204">
        <v>5.4879108199999997</v>
      </c>
      <c r="O175" s="204">
        <v>6.5745106042000003</v>
      </c>
      <c r="P175" s="197">
        <v>324.2026699212002</v>
      </c>
      <c r="Q175" s="204">
        <v>38.8031386806</v>
      </c>
      <c r="R175" s="204">
        <v>1.2047784447999998</v>
      </c>
      <c r="S175" s="204">
        <v>9.2710686278000018</v>
      </c>
      <c r="T175" s="204">
        <v>3.2573106132000005</v>
      </c>
      <c r="U175" s="204">
        <v>21.010176193999996</v>
      </c>
      <c r="V175" s="204">
        <v>197.54671588959991</v>
      </c>
      <c r="W175" s="204">
        <v>11.187363528600001</v>
      </c>
      <c r="X175" s="204">
        <v>35.618753640400001</v>
      </c>
      <c r="Y175" s="204">
        <v>6.6304993174</v>
      </c>
      <c r="Z175" s="204">
        <v>13.426758255400003</v>
      </c>
      <c r="AA175" s="204">
        <v>339.87315080880012</v>
      </c>
      <c r="AB175" s="204">
        <v>9.9423983806000038</v>
      </c>
      <c r="AC175" s="197">
        <v>687.77211238120003</v>
      </c>
      <c r="AD175" s="298">
        <v>27.320697191199997</v>
      </c>
      <c r="AE175" s="204">
        <v>60.292015690199989</v>
      </c>
      <c r="AF175" s="204">
        <v>185.74780352940004</v>
      </c>
      <c r="AG175" s="204">
        <v>44.648087461599992</v>
      </c>
      <c r="AH175" s="204">
        <v>37.457066050600005</v>
      </c>
      <c r="AI175" s="204">
        <v>25.622453495800002</v>
      </c>
      <c r="AJ175" s="204">
        <v>20.375162320799998</v>
      </c>
      <c r="AK175" s="204">
        <v>21.992413632000002</v>
      </c>
      <c r="AL175" s="204">
        <v>14.491088215800003</v>
      </c>
      <c r="AM175" s="204">
        <v>15.950313938999999</v>
      </c>
      <c r="AN175" s="204">
        <v>11.721775090200001</v>
      </c>
      <c r="AO175" s="424">
        <v>201.08797822960011</v>
      </c>
      <c r="AP175" s="306">
        <v>666.70685484620014</v>
      </c>
      <c r="AQ175" s="204">
        <v>15.206756823999999</v>
      </c>
      <c r="AR175" s="204">
        <v>13.333485030600002</v>
      </c>
      <c r="AS175" s="204">
        <v>14.566838599600002</v>
      </c>
      <c r="AT175" s="204">
        <v>28.452585597800002</v>
      </c>
      <c r="AU175" s="204">
        <v>12.364561412</v>
      </c>
      <c r="AV175" s="204">
        <v>11.5387500844</v>
      </c>
      <c r="AW175" s="204">
        <v>16.131824599800002</v>
      </c>
      <c r="AX175" s="204">
        <v>19.1735053132</v>
      </c>
      <c r="AY175" s="204">
        <v>10.790686429600001</v>
      </c>
      <c r="AZ175" s="204">
        <v>67.292972843599983</v>
      </c>
      <c r="BA175" s="204">
        <v>13.864659426799999</v>
      </c>
      <c r="BB175" s="204">
        <v>41.487770457000003</v>
      </c>
      <c r="BC175" s="306">
        <v>264.20439661839998</v>
      </c>
      <c r="BD175" s="298">
        <v>33.351107581400001</v>
      </c>
      <c r="BE175" s="204">
        <v>18.050218317599999</v>
      </c>
      <c r="BF175" s="224">
        <f t="shared" si="47"/>
        <v>87.612712881399986</v>
      </c>
      <c r="BG175" s="27">
        <f t="shared" si="48"/>
        <v>28.540241854600001</v>
      </c>
      <c r="BH175" s="64">
        <f t="shared" si="49"/>
        <v>51.401325899</v>
      </c>
      <c r="BI175" s="197">
        <f t="shared" si="50"/>
        <v>80.101227455840004</v>
      </c>
      <c r="BJ175" s="128"/>
      <c r="BK175" s="127"/>
    </row>
    <row r="176" spans="1:63" ht="20.100000000000001" customHeight="1" x14ac:dyDescent="0.2">
      <c r="A176" s="269"/>
      <c r="B176" s="336"/>
      <c r="C176" s="53" t="s">
        <v>177</v>
      </c>
      <c r="D176" s="298">
        <v>184.90357932840018</v>
      </c>
      <c r="E176" s="204">
        <v>195.21298504960021</v>
      </c>
      <c r="F176" s="204">
        <v>172.02027975580012</v>
      </c>
      <c r="G176" s="204">
        <v>168.33856262019992</v>
      </c>
      <c r="H176" s="204">
        <v>149.49276362299992</v>
      </c>
      <c r="I176" s="204">
        <v>159.50906389180008</v>
      </c>
      <c r="J176" s="204">
        <v>162.86530379979993</v>
      </c>
      <c r="K176" s="204">
        <v>173.57111302720017</v>
      </c>
      <c r="L176" s="204">
        <v>166.35559242959999</v>
      </c>
      <c r="M176" s="204">
        <v>181.52949156860015</v>
      </c>
      <c r="N176" s="204">
        <v>142.56797819459996</v>
      </c>
      <c r="O176" s="204">
        <v>211.15667174839982</v>
      </c>
      <c r="P176" s="197">
        <v>2067.523385037</v>
      </c>
      <c r="Q176" s="204">
        <v>154.82538969940009</v>
      </c>
      <c r="R176" s="204">
        <v>69.255821350799977</v>
      </c>
      <c r="S176" s="204">
        <v>732.33433877939967</v>
      </c>
      <c r="T176" s="204">
        <v>326.27449837780034</v>
      </c>
      <c r="U176" s="204">
        <v>182.88432380120003</v>
      </c>
      <c r="V176" s="204">
        <v>152.9303738326</v>
      </c>
      <c r="W176" s="204">
        <v>94.7758665028</v>
      </c>
      <c r="X176" s="204">
        <v>104.75935744959996</v>
      </c>
      <c r="Y176" s="204">
        <v>128.47806696340004</v>
      </c>
      <c r="Z176" s="204">
        <v>74.892732056800028</v>
      </c>
      <c r="AA176" s="204">
        <v>96.52346673199996</v>
      </c>
      <c r="AB176" s="204">
        <v>88.065197726800008</v>
      </c>
      <c r="AC176" s="197">
        <v>2205.9994332726001</v>
      </c>
      <c r="AD176" s="298">
        <v>89.218875620000034</v>
      </c>
      <c r="AE176" s="204">
        <v>76.984257837199976</v>
      </c>
      <c r="AF176" s="204">
        <v>75.481728981400025</v>
      </c>
      <c r="AG176" s="204">
        <v>64.514296366800025</v>
      </c>
      <c r="AH176" s="204">
        <v>97.279718139800025</v>
      </c>
      <c r="AI176" s="204">
        <v>62.61314224060002</v>
      </c>
      <c r="AJ176" s="204">
        <v>64.519569237200017</v>
      </c>
      <c r="AK176" s="204">
        <v>52.946236315</v>
      </c>
      <c r="AL176" s="204">
        <v>30.22987714180001</v>
      </c>
      <c r="AM176" s="204">
        <v>160.97790987320002</v>
      </c>
      <c r="AN176" s="204">
        <v>92.808958864999994</v>
      </c>
      <c r="AO176" s="424">
        <v>71.196721082200014</v>
      </c>
      <c r="AP176" s="306">
        <v>938.77129170020009</v>
      </c>
      <c r="AQ176" s="204">
        <v>63.479935208200004</v>
      </c>
      <c r="AR176" s="204">
        <v>95.27491915480006</v>
      </c>
      <c r="AS176" s="204">
        <v>74.765719979999986</v>
      </c>
      <c r="AT176" s="204">
        <v>78.420525953000023</v>
      </c>
      <c r="AU176" s="204">
        <v>37.948221607799987</v>
      </c>
      <c r="AV176" s="204">
        <v>64.904474233200034</v>
      </c>
      <c r="AW176" s="204">
        <v>61.212381622000017</v>
      </c>
      <c r="AX176" s="204">
        <v>38.883670621600011</v>
      </c>
      <c r="AY176" s="204">
        <v>66.185469473200001</v>
      </c>
      <c r="AZ176" s="204">
        <v>87.168254030200032</v>
      </c>
      <c r="BA176" s="204">
        <v>14.130217024</v>
      </c>
      <c r="BB176" s="204">
        <v>13.452854518599997</v>
      </c>
      <c r="BC176" s="306">
        <v>695.82664342660019</v>
      </c>
      <c r="BD176" s="298">
        <v>43.222936318799995</v>
      </c>
      <c r="BE176" s="204">
        <v>45.528203303800034</v>
      </c>
      <c r="BF176" s="224">
        <f t="shared" si="47"/>
        <v>166.20313345720001</v>
      </c>
      <c r="BG176" s="27">
        <f t="shared" si="48"/>
        <v>158.75485436300005</v>
      </c>
      <c r="BH176" s="64">
        <f t="shared" si="49"/>
        <v>88.751139622600022</v>
      </c>
      <c r="BI176" s="197">
        <f t="shared" si="50"/>
        <v>-44.095479802043357</v>
      </c>
      <c r="BJ176" s="128"/>
      <c r="BK176" s="127"/>
    </row>
    <row r="177" spans="1:63" ht="20.100000000000001" customHeight="1" x14ac:dyDescent="0.2">
      <c r="A177" s="269"/>
      <c r="B177" s="336"/>
      <c r="C177" s="53" t="s">
        <v>190</v>
      </c>
      <c r="D177" s="298">
        <v>0</v>
      </c>
      <c r="E177" s="204">
        <v>0</v>
      </c>
      <c r="F177" s="204">
        <v>0</v>
      </c>
      <c r="G177" s="204">
        <v>0</v>
      </c>
      <c r="H177" s="204">
        <v>0</v>
      </c>
      <c r="I177" s="204">
        <v>0</v>
      </c>
      <c r="J177" s="204">
        <v>0</v>
      </c>
      <c r="K177" s="204">
        <v>0</v>
      </c>
      <c r="L177" s="204">
        <v>0</v>
      </c>
      <c r="M177" s="204">
        <v>0</v>
      </c>
      <c r="N177" s="204">
        <v>0</v>
      </c>
      <c r="O177" s="204">
        <v>0</v>
      </c>
      <c r="P177" s="197">
        <v>0</v>
      </c>
      <c r="Q177" s="204">
        <v>0.89153794800000008</v>
      </c>
      <c r="R177" s="204">
        <v>0</v>
      </c>
      <c r="S177" s="204">
        <v>0</v>
      </c>
      <c r="T177" s="204">
        <v>0</v>
      </c>
      <c r="U177" s="204">
        <v>0</v>
      </c>
      <c r="V177" s="204">
        <v>0</v>
      </c>
      <c r="W177" s="204">
        <v>2.4312526000000001E-2</v>
      </c>
      <c r="X177" s="204">
        <v>0</v>
      </c>
      <c r="Y177" s="204">
        <v>0</v>
      </c>
      <c r="Z177" s="204">
        <v>0</v>
      </c>
      <c r="AA177" s="204">
        <v>0</v>
      </c>
      <c r="AB177" s="204">
        <v>0</v>
      </c>
      <c r="AC177" s="197">
        <v>0.91585047400000008</v>
      </c>
      <c r="AD177" s="298">
        <v>0</v>
      </c>
      <c r="AE177" s="204">
        <v>0</v>
      </c>
      <c r="AF177" s="204">
        <v>0</v>
      </c>
      <c r="AG177" s="204">
        <v>0</v>
      </c>
      <c r="AH177" s="204">
        <v>0</v>
      </c>
      <c r="AI177" s="204">
        <v>0</v>
      </c>
      <c r="AJ177" s="204">
        <v>0</v>
      </c>
      <c r="AK177" s="204">
        <v>0</v>
      </c>
      <c r="AL177" s="204">
        <v>0</v>
      </c>
      <c r="AM177" s="204">
        <v>0</v>
      </c>
      <c r="AN177" s="204">
        <v>0</v>
      </c>
      <c r="AO177" s="424">
        <v>0</v>
      </c>
      <c r="AP177" s="306">
        <v>0</v>
      </c>
      <c r="AQ177" s="204">
        <v>0</v>
      </c>
      <c r="AR177" s="204">
        <v>0</v>
      </c>
      <c r="AS177" s="204">
        <v>0</v>
      </c>
      <c r="AT177" s="204">
        <v>0</v>
      </c>
      <c r="AU177" s="204">
        <v>0</v>
      </c>
      <c r="AV177" s="204">
        <v>0</v>
      </c>
      <c r="AW177" s="204">
        <v>0</v>
      </c>
      <c r="AX177" s="204">
        <v>0</v>
      </c>
      <c r="AY177" s="204">
        <v>0</v>
      </c>
      <c r="AZ177" s="204">
        <v>0</v>
      </c>
      <c r="BA177" s="204">
        <v>0</v>
      </c>
      <c r="BB177" s="204">
        <v>0</v>
      </c>
      <c r="BC177" s="306">
        <v>0</v>
      </c>
      <c r="BD177" s="298">
        <v>0</v>
      </c>
      <c r="BE177" s="204">
        <v>0</v>
      </c>
      <c r="BF177" s="224">
        <f t="shared" si="47"/>
        <v>0</v>
      </c>
      <c r="BG177" s="27">
        <f t="shared" si="48"/>
        <v>0</v>
      </c>
      <c r="BH177" s="64">
        <f t="shared" si="49"/>
        <v>0</v>
      </c>
      <c r="BI177" s="197"/>
      <c r="BJ177" s="128"/>
      <c r="BK177" s="127"/>
    </row>
    <row r="178" spans="1:63" ht="20.100000000000001" customHeight="1" x14ac:dyDescent="0.2">
      <c r="A178" s="269"/>
      <c r="B178" s="336"/>
      <c r="C178" s="53" t="s">
        <v>186</v>
      </c>
      <c r="D178" s="298">
        <v>0</v>
      </c>
      <c r="E178" s="204">
        <v>0</v>
      </c>
      <c r="F178" s="204">
        <v>0</v>
      </c>
      <c r="G178" s="204">
        <v>0</v>
      </c>
      <c r="H178" s="204">
        <v>0</v>
      </c>
      <c r="I178" s="204">
        <v>0</v>
      </c>
      <c r="J178" s="204">
        <v>0</v>
      </c>
      <c r="K178" s="204">
        <v>0</v>
      </c>
      <c r="L178" s="204">
        <v>0</v>
      </c>
      <c r="M178" s="204">
        <v>0</v>
      </c>
      <c r="N178" s="204">
        <v>0</v>
      </c>
      <c r="O178" s="204">
        <v>0</v>
      </c>
      <c r="P178" s="197">
        <v>0</v>
      </c>
      <c r="Q178" s="204">
        <v>0</v>
      </c>
      <c r="R178" s="204">
        <v>0</v>
      </c>
      <c r="S178" s="204">
        <v>0</v>
      </c>
      <c r="T178" s="204">
        <v>535.21720000000005</v>
      </c>
      <c r="U178" s="204">
        <v>178.61041743999999</v>
      </c>
      <c r="V178" s="204">
        <v>0</v>
      </c>
      <c r="W178" s="204">
        <v>0</v>
      </c>
      <c r="X178" s="204">
        <v>11.451666912</v>
      </c>
      <c r="Y178" s="204">
        <v>0</v>
      </c>
      <c r="Z178" s="204">
        <v>0</v>
      </c>
      <c r="AA178" s="204">
        <v>7.0968627660000001</v>
      </c>
      <c r="AB178" s="204">
        <v>0</v>
      </c>
      <c r="AC178" s="197">
        <v>732.37614711799995</v>
      </c>
      <c r="AD178" s="298">
        <v>0</v>
      </c>
      <c r="AE178" s="204">
        <v>0</v>
      </c>
      <c r="AF178" s="204">
        <v>4.0471955719999997</v>
      </c>
      <c r="AG178" s="204">
        <v>0</v>
      </c>
      <c r="AH178" s="204">
        <v>0</v>
      </c>
      <c r="AI178" s="204">
        <v>0</v>
      </c>
      <c r="AJ178" s="204">
        <v>0</v>
      </c>
      <c r="AK178" s="204">
        <v>0</v>
      </c>
      <c r="AL178" s="204">
        <v>0</v>
      </c>
      <c r="AM178" s="204">
        <v>0</v>
      </c>
      <c r="AN178" s="204">
        <v>5.2094112839999998</v>
      </c>
      <c r="AO178" s="424">
        <v>8.3379950261999998</v>
      </c>
      <c r="AP178" s="306">
        <v>17.594601882199999</v>
      </c>
      <c r="AQ178" s="204">
        <v>0</v>
      </c>
      <c r="AR178" s="204">
        <v>0</v>
      </c>
      <c r="AS178" s="204">
        <v>0</v>
      </c>
      <c r="AT178" s="204">
        <v>0</v>
      </c>
      <c r="AU178" s="204">
        <v>0</v>
      </c>
      <c r="AV178" s="204">
        <v>0</v>
      </c>
      <c r="AW178" s="204">
        <v>0</v>
      </c>
      <c r="AX178" s="204">
        <v>0</v>
      </c>
      <c r="AY178" s="204">
        <v>0</v>
      </c>
      <c r="AZ178" s="204">
        <v>3.4355154400000001</v>
      </c>
      <c r="BA178" s="204">
        <v>0</v>
      </c>
      <c r="BB178" s="204">
        <v>0</v>
      </c>
      <c r="BC178" s="306">
        <v>3.4355154400000001</v>
      </c>
      <c r="BD178" s="298">
        <v>0</v>
      </c>
      <c r="BE178" s="204">
        <v>0</v>
      </c>
      <c r="BF178" s="224">
        <f t="shared" si="47"/>
        <v>0</v>
      </c>
      <c r="BG178" s="27">
        <f t="shared" si="48"/>
        <v>0</v>
      </c>
      <c r="BH178" s="64">
        <f t="shared" si="49"/>
        <v>0</v>
      </c>
      <c r="BI178" s="197"/>
      <c r="BJ178" s="128"/>
      <c r="BK178" s="127"/>
    </row>
    <row r="179" spans="1:63" ht="20.100000000000001" customHeight="1" x14ac:dyDescent="0.2">
      <c r="A179" s="269"/>
      <c r="B179" s="336"/>
      <c r="C179" s="53" t="s">
        <v>180</v>
      </c>
      <c r="D179" s="298">
        <v>120.27526413940004</v>
      </c>
      <c r="E179" s="204">
        <v>81.576823066200049</v>
      </c>
      <c r="F179" s="204">
        <v>137.22655883300004</v>
      </c>
      <c r="G179" s="204">
        <v>526.77727154780018</v>
      </c>
      <c r="H179" s="204">
        <v>78.206061018400035</v>
      </c>
      <c r="I179" s="204">
        <v>511.75263366080003</v>
      </c>
      <c r="J179" s="204">
        <v>370.73404601100003</v>
      </c>
      <c r="K179" s="204">
        <v>114.29691162680004</v>
      </c>
      <c r="L179" s="204">
        <v>352.51238943340013</v>
      </c>
      <c r="M179" s="204">
        <v>461.70203147180018</v>
      </c>
      <c r="N179" s="204">
        <v>114.35932315220005</v>
      </c>
      <c r="O179" s="204">
        <v>371.65511749380011</v>
      </c>
      <c r="P179" s="197">
        <v>3241.0744314546005</v>
      </c>
      <c r="Q179" s="204">
        <v>461.96538495100026</v>
      </c>
      <c r="R179" s="204">
        <v>130.11947487280008</v>
      </c>
      <c r="S179" s="204">
        <v>418.20538012399982</v>
      </c>
      <c r="T179" s="204">
        <v>873.22000652040049</v>
      </c>
      <c r="U179" s="204">
        <v>311.83731370959987</v>
      </c>
      <c r="V179" s="204">
        <v>297.07479415880022</v>
      </c>
      <c r="W179" s="204">
        <v>158.73568224080006</v>
      </c>
      <c r="X179" s="204">
        <v>158.00254313339994</v>
      </c>
      <c r="Y179" s="204">
        <v>234.90929964040009</v>
      </c>
      <c r="Z179" s="204">
        <v>217.21537998159999</v>
      </c>
      <c r="AA179" s="204">
        <v>250.41830387979999</v>
      </c>
      <c r="AB179" s="204">
        <v>153.55017689060006</v>
      </c>
      <c r="AC179" s="197">
        <v>3665.2537401032009</v>
      </c>
      <c r="AD179" s="298">
        <v>386.53695268160033</v>
      </c>
      <c r="AE179" s="204">
        <v>247.45420482719982</v>
      </c>
      <c r="AF179" s="204">
        <v>303.01468945580001</v>
      </c>
      <c r="AG179" s="204">
        <v>229.02905910919995</v>
      </c>
      <c r="AH179" s="204">
        <v>272.64475841680002</v>
      </c>
      <c r="AI179" s="204">
        <v>248.13603161480009</v>
      </c>
      <c r="AJ179" s="204">
        <v>417.18569696439971</v>
      </c>
      <c r="AK179" s="204">
        <v>300.99679095779982</v>
      </c>
      <c r="AL179" s="204">
        <v>314.71997488959988</v>
      </c>
      <c r="AM179" s="204">
        <v>295.42402035999987</v>
      </c>
      <c r="AN179" s="204">
        <v>207.93875077500002</v>
      </c>
      <c r="AO179" s="424">
        <v>337.61758027060017</v>
      </c>
      <c r="AP179" s="306">
        <v>3560.6985103227998</v>
      </c>
      <c r="AQ179" s="204">
        <v>299.5757101960001</v>
      </c>
      <c r="AR179" s="204">
        <v>176.82576779139993</v>
      </c>
      <c r="AS179" s="204">
        <v>149.55648925000008</v>
      </c>
      <c r="AT179" s="204">
        <v>137.26777508500001</v>
      </c>
      <c r="AU179" s="204">
        <v>298.7186879950001</v>
      </c>
      <c r="AV179" s="204">
        <v>179.37994637780011</v>
      </c>
      <c r="AW179" s="204">
        <v>193.04137165039998</v>
      </c>
      <c r="AX179" s="204">
        <v>340.87204453259989</v>
      </c>
      <c r="AY179" s="204">
        <v>124.5718524176</v>
      </c>
      <c r="AZ179" s="204">
        <v>231.75197544800002</v>
      </c>
      <c r="BA179" s="204">
        <v>88.40289028200003</v>
      </c>
      <c r="BB179" s="204">
        <v>122.18797401720002</v>
      </c>
      <c r="BC179" s="306">
        <v>2342.1524850430001</v>
      </c>
      <c r="BD179" s="298">
        <v>123.18546857539998</v>
      </c>
      <c r="BE179" s="204">
        <v>123.25452593160016</v>
      </c>
      <c r="BF179" s="224">
        <f t="shared" si="47"/>
        <v>633.99115750880014</v>
      </c>
      <c r="BG179" s="27">
        <f t="shared" si="48"/>
        <v>476.40147798740003</v>
      </c>
      <c r="BH179" s="64">
        <f t="shared" si="49"/>
        <v>246.43999450700014</v>
      </c>
      <c r="BI179" s="197">
        <f t="shared" si="50"/>
        <v>-48.270522680133652</v>
      </c>
      <c r="BJ179" s="128"/>
      <c r="BK179" s="127"/>
    </row>
    <row r="180" spans="1:63" ht="20.100000000000001" customHeight="1" x14ac:dyDescent="0.2">
      <c r="A180" s="269"/>
      <c r="B180" s="336"/>
      <c r="C180" s="53" t="s">
        <v>184</v>
      </c>
      <c r="D180" s="298">
        <v>8.6573624634000002</v>
      </c>
      <c r="E180" s="204">
        <v>8.2785729515999993</v>
      </c>
      <c r="F180" s="204">
        <v>61.660847810799986</v>
      </c>
      <c r="G180" s="204">
        <v>58.259240527600014</v>
      </c>
      <c r="H180" s="204">
        <v>5.5035680839999994</v>
      </c>
      <c r="I180" s="204">
        <v>51.864127910000015</v>
      </c>
      <c r="J180" s="204">
        <v>5.5257461896000013</v>
      </c>
      <c r="K180" s="204">
        <v>2.7463665628000005</v>
      </c>
      <c r="L180" s="204">
        <v>5.5338740548000009</v>
      </c>
      <c r="M180" s="204">
        <v>2.095041256</v>
      </c>
      <c r="N180" s="204">
        <v>2.7749833957999996</v>
      </c>
      <c r="O180" s="204">
        <v>141.51987062499998</v>
      </c>
      <c r="P180" s="197">
        <v>354.41960183139997</v>
      </c>
      <c r="Q180" s="204">
        <v>2.1036440390000002</v>
      </c>
      <c r="R180" s="204">
        <v>0</v>
      </c>
      <c r="S180" s="204">
        <v>2.3256771999999999</v>
      </c>
      <c r="T180" s="204">
        <v>4.1521885580000006</v>
      </c>
      <c r="U180" s="204">
        <v>0</v>
      </c>
      <c r="V180" s="204">
        <v>0</v>
      </c>
      <c r="W180" s="204">
        <v>55.44179832799999</v>
      </c>
      <c r="X180" s="204">
        <v>0</v>
      </c>
      <c r="Y180" s="204">
        <v>0</v>
      </c>
      <c r="Z180" s="204">
        <v>5.2065342000000001</v>
      </c>
      <c r="AA180" s="204">
        <v>0</v>
      </c>
      <c r="AB180" s="204">
        <v>2.08426008</v>
      </c>
      <c r="AC180" s="197">
        <v>71.314102405</v>
      </c>
      <c r="AD180" s="298">
        <v>10.7136786078</v>
      </c>
      <c r="AE180" s="204">
        <v>7.6448937600000004</v>
      </c>
      <c r="AF180" s="204">
        <v>0</v>
      </c>
      <c r="AG180" s="204">
        <v>68.792838098600001</v>
      </c>
      <c r="AH180" s="204">
        <v>70.052910818799987</v>
      </c>
      <c r="AI180" s="204">
        <v>15.003279620000002</v>
      </c>
      <c r="AJ180" s="204">
        <v>0.33853331679999998</v>
      </c>
      <c r="AK180" s="204">
        <v>0</v>
      </c>
      <c r="AL180" s="204">
        <v>0</v>
      </c>
      <c r="AM180" s="204">
        <v>0</v>
      </c>
      <c r="AN180" s="204">
        <v>0</v>
      </c>
      <c r="AO180" s="424">
        <v>0</v>
      </c>
      <c r="AP180" s="306">
        <v>172.54613422199998</v>
      </c>
      <c r="AQ180" s="204">
        <v>0</v>
      </c>
      <c r="AR180" s="204">
        <v>22.920813790000004</v>
      </c>
      <c r="AS180" s="204">
        <v>20.665475600000004</v>
      </c>
      <c r="AT180" s="204">
        <v>0</v>
      </c>
      <c r="AU180" s="204">
        <v>20.653086440000006</v>
      </c>
      <c r="AV180" s="204">
        <v>0</v>
      </c>
      <c r="AW180" s="204">
        <v>11.048127411999999</v>
      </c>
      <c r="AX180" s="204">
        <v>3.063209863</v>
      </c>
      <c r="AY180" s="204">
        <v>0.34622419999999998</v>
      </c>
      <c r="AZ180" s="204">
        <v>0.10418624999999999</v>
      </c>
      <c r="BA180" s="204">
        <v>0.34654936400000003</v>
      </c>
      <c r="BB180" s="204">
        <v>0.69346779599999986</v>
      </c>
      <c r="BC180" s="306">
        <v>79.841140714999995</v>
      </c>
      <c r="BD180" s="298">
        <v>1.7387087773999998</v>
      </c>
      <c r="BE180" s="204">
        <v>181.64462569260002</v>
      </c>
      <c r="BF180" s="224">
        <f t="shared" si="47"/>
        <v>18.358572367800001</v>
      </c>
      <c r="BG180" s="27">
        <f t="shared" si="48"/>
        <v>22.920813790000004</v>
      </c>
      <c r="BH180" s="64">
        <f t="shared" si="49"/>
        <v>183.38333447000002</v>
      </c>
      <c r="BI180" s="197"/>
      <c r="BJ180" s="128"/>
      <c r="BK180" s="127"/>
    </row>
    <row r="181" spans="1:63" ht="20.100000000000001" customHeight="1" thickBot="1" x14ac:dyDescent="0.25">
      <c r="A181" s="269"/>
      <c r="B181" s="349"/>
      <c r="C181" s="434" t="s">
        <v>185</v>
      </c>
      <c r="D181" s="193">
        <v>0.21257102580000001</v>
      </c>
      <c r="E181" s="180">
        <v>0.38416</v>
      </c>
      <c r="F181" s="180">
        <v>0.88151000000000002</v>
      </c>
      <c r="G181" s="180">
        <v>0.725320148</v>
      </c>
      <c r="H181" s="180">
        <v>0.62837600000000005</v>
      </c>
      <c r="I181" s="180">
        <v>7.9957133367999997</v>
      </c>
      <c r="J181" s="180">
        <v>2.41472</v>
      </c>
      <c r="K181" s="180">
        <v>1.0515802388</v>
      </c>
      <c r="L181" s="180">
        <v>1.9366717076</v>
      </c>
      <c r="M181" s="180">
        <v>1.7135550096000001</v>
      </c>
      <c r="N181" s="180">
        <v>0.97164127620000007</v>
      </c>
      <c r="O181" s="180">
        <v>1.3110527416</v>
      </c>
      <c r="P181" s="189">
        <v>20.2268714844</v>
      </c>
      <c r="Q181" s="180">
        <v>1.3719999999999999</v>
      </c>
      <c r="R181" s="180">
        <v>0.30527000000000004</v>
      </c>
      <c r="S181" s="180">
        <v>7.8370735729999996</v>
      </c>
      <c r="T181" s="180">
        <v>2.3667000000000002</v>
      </c>
      <c r="U181" s="180">
        <v>1.05301</v>
      </c>
      <c r="V181" s="180">
        <v>0.42721137059999997</v>
      </c>
      <c r="W181" s="180">
        <v>0.54880000000000007</v>
      </c>
      <c r="X181" s="180">
        <v>0.77929599999999999</v>
      </c>
      <c r="Y181" s="180">
        <v>1.201474806</v>
      </c>
      <c r="Z181" s="180">
        <v>0.48039859699999998</v>
      </c>
      <c r="AA181" s="180">
        <v>2.1144097799999999</v>
      </c>
      <c r="AB181" s="180">
        <v>5.0023637929999998</v>
      </c>
      <c r="AC181" s="189">
        <v>23.488007919600001</v>
      </c>
      <c r="AD181" s="193">
        <v>2.5827900000000001</v>
      </c>
      <c r="AE181" s="180">
        <v>0.83694579359999999</v>
      </c>
      <c r="AF181" s="180">
        <v>0.561234436</v>
      </c>
      <c r="AG181" s="180">
        <v>0.34300000000000003</v>
      </c>
      <c r="AH181" s="180">
        <v>0.81151090299999995</v>
      </c>
      <c r="AI181" s="180">
        <v>0.78889999999999993</v>
      </c>
      <c r="AJ181" s="180">
        <v>0.13719999999999999</v>
      </c>
      <c r="AK181" s="180">
        <v>1.4200199999999998</v>
      </c>
      <c r="AL181" s="180">
        <v>0.27783000000000002</v>
      </c>
      <c r="AM181" s="180">
        <v>0.50078</v>
      </c>
      <c r="AN181" s="180">
        <v>0.34300000000000003</v>
      </c>
      <c r="AO181" s="425">
        <v>0.10976</v>
      </c>
      <c r="AP181" s="305">
        <v>8.7129711325999999</v>
      </c>
      <c r="AQ181" s="180">
        <v>0.85064000000000006</v>
      </c>
      <c r="AR181" s="180">
        <v>1.0975999999999999</v>
      </c>
      <c r="AS181" s="180">
        <v>7.5459999999999999E-2</v>
      </c>
      <c r="AT181" s="180">
        <v>8.2320000000000004E-2</v>
      </c>
      <c r="AU181" s="180">
        <v>1.5101675344000001</v>
      </c>
      <c r="AV181" s="180">
        <v>0.17150000000000001</v>
      </c>
      <c r="AW181" s="180">
        <v>0.25724999999999998</v>
      </c>
      <c r="AX181" s="180">
        <v>0</v>
      </c>
      <c r="AY181" s="180">
        <v>0.296352</v>
      </c>
      <c r="AZ181" s="180">
        <v>0.44589999999999996</v>
      </c>
      <c r="BA181" s="180">
        <v>0.61739999999999995</v>
      </c>
      <c r="BB181" s="180">
        <v>0.41159999999999997</v>
      </c>
      <c r="BC181" s="305">
        <v>5.8161895343999994</v>
      </c>
      <c r="BD181" s="193">
        <v>0.53559470580000001</v>
      </c>
      <c r="BE181" s="180">
        <v>0</v>
      </c>
      <c r="BF181" s="352">
        <f t="shared" si="47"/>
        <v>3.4197357936000001</v>
      </c>
      <c r="BG181" s="229">
        <f t="shared" si="48"/>
        <v>1.94824</v>
      </c>
      <c r="BH181" s="351">
        <f t="shared" si="49"/>
        <v>0.53559470580000001</v>
      </c>
      <c r="BI181" s="189">
        <f t="shared" si="50"/>
        <v>-72.508792253521122</v>
      </c>
      <c r="BJ181" s="128"/>
      <c r="BK181" s="127"/>
    </row>
    <row r="182" spans="1:63" ht="20.100000000000001" customHeight="1" thickBot="1" x14ac:dyDescent="0.3">
      <c r="A182" s="269"/>
      <c r="B182" s="150"/>
      <c r="C182" s="148" t="s">
        <v>62</v>
      </c>
      <c r="D182" s="145">
        <v>3395</v>
      </c>
      <c r="E182" s="146">
        <v>5176</v>
      </c>
      <c r="F182" s="146">
        <v>4338</v>
      </c>
      <c r="G182" s="146">
        <v>3292</v>
      </c>
      <c r="H182" s="146">
        <v>3787</v>
      </c>
      <c r="I182" s="146">
        <v>3845</v>
      </c>
      <c r="J182" s="146">
        <v>3326</v>
      </c>
      <c r="K182" s="146">
        <v>3396</v>
      </c>
      <c r="L182" s="146">
        <v>4137</v>
      </c>
      <c r="M182" s="146">
        <v>4378</v>
      </c>
      <c r="N182" s="146">
        <v>3813</v>
      </c>
      <c r="O182" s="146">
        <v>3348</v>
      </c>
      <c r="P182" s="196">
        <v>46231</v>
      </c>
      <c r="Q182" s="146">
        <v>2848</v>
      </c>
      <c r="R182" s="146">
        <v>2678</v>
      </c>
      <c r="S182" s="146">
        <v>3286</v>
      </c>
      <c r="T182" s="146">
        <v>3884</v>
      </c>
      <c r="U182" s="146">
        <v>3411</v>
      </c>
      <c r="V182" s="146">
        <v>3787</v>
      </c>
      <c r="W182" s="146">
        <v>3818</v>
      </c>
      <c r="X182" s="146">
        <v>3963</v>
      </c>
      <c r="Y182" s="146">
        <v>3809</v>
      </c>
      <c r="Z182" s="146">
        <v>3395</v>
      </c>
      <c r="AA182" s="146">
        <v>3581</v>
      </c>
      <c r="AB182" s="146">
        <v>3573</v>
      </c>
      <c r="AC182" s="196">
        <v>42033</v>
      </c>
      <c r="AD182" s="145">
        <v>3789</v>
      </c>
      <c r="AE182" s="146">
        <v>3367</v>
      </c>
      <c r="AF182" s="146">
        <v>4593</v>
      </c>
      <c r="AG182" s="146">
        <v>3626</v>
      </c>
      <c r="AH182" s="146">
        <v>4560</v>
      </c>
      <c r="AI182" s="146">
        <v>4513</v>
      </c>
      <c r="AJ182" s="146">
        <v>3982</v>
      </c>
      <c r="AK182" s="146">
        <v>3832</v>
      </c>
      <c r="AL182" s="146">
        <v>3567</v>
      </c>
      <c r="AM182" s="146">
        <v>4074</v>
      </c>
      <c r="AN182" s="146">
        <v>3625</v>
      </c>
      <c r="AO182" s="147">
        <v>4994</v>
      </c>
      <c r="AP182" s="196">
        <v>48522</v>
      </c>
      <c r="AQ182" s="146">
        <v>4320</v>
      </c>
      <c r="AR182" s="146">
        <v>3771</v>
      </c>
      <c r="AS182" s="146">
        <v>4830</v>
      </c>
      <c r="AT182" s="146">
        <v>5043</v>
      </c>
      <c r="AU182" s="146">
        <v>6573</v>
      </c>
      <c r="AV182" s="146">
        <v>4897</v>
      </c>
      <c r="AW182" s="146">
        <v>5467</v>
      </c>
      <c r="AX182" s="146">
        <v>4582</v>
      </c>
      <c r="AY182" s="146">
        <v>4496</v>
      </c>
      <c r="AZ182" s="146">
        <v>4935</v>
      </c>
      <c r="BA182" s="146">
        <v>6013</v>
      </c>
      <c r="BB182" s="146">
        <v>6278</v>
      </c>
      <c r="BC182" s="196">
        <v>61205</v>
      </c>
      <c r="BD182" s="145">
        <v>5445</v>
      </c>
      <c r="BE182" s="146">
        <v>3153</v>
      </c>
      <c r="BF182" s="145">
        <f t="shared" si="47"/>
        <v>7156</v>
      </c>
      <c r="BG182" s="146">
        <f t="shared" si="48"/>
        <v>8091</v>
      </c>
      <c r="BH182" s="147">
        <f t="shared" si="49"/>
        <v>8598</v>
      </c>
      <c r="BI182" s="275">
        <f t="shared" ref="BI182" si="51">((BH182/BG182)-1)*100</f>
        <v>6.2662217278457444</v>
      </c>
      <c r="BJ182" s="128"/>
      <c r="BK182" s="127"/>
    </row>
    <row r="183" spans="1:63" ht="20.100000000000001" customHeight="1" x14ac:dyDescent="0.25">
      <c r="A183" s="269"/>
      <c r="B183" s="347" t="s">
        <v>188</v>
      </c>
      <c r="C183" s="435"/>
      <c r="D183" s="367">
        <v>2862</v>
      </c>
      <c r="E183" s="236">
        <v>4548</v>
      </c>
      <c r="F183" s="236">
        <v>3821</v>
      </c>
      <c r="G183" s="236">
        <v>2753</v>
      </c>
      <c r="H183" s="236">
        <v>3423</v>
      </c>
      <c r="I183" s="236">
        <v>3331</v>
      </c>
      <c r="J183" s="236">
        <v>2810</v>
      </c>
      <c r="K183" s="236">
        <v>3004</v>
      </c>
      <c r="L183" s="236">
        <v>3713</v>
      </c>
      <c r="M183" s="236">
        <v>3961</v>
      </c>
      <c r="N183" s="236">
        <v>3477</v>
      </c>
      <c r="O183" s="236">
        <v>2836</v>
      </c>
      <c r="P183" s="235">
        <v>40539</v>
      </c>
      <c r="Q183" s="236">
        <v>2379</v>
      </c>
      <c r="R183" s="236">
        <v>2474</v>
      </c>
      <c r="S183" s="236">
        <v>2672</v>
      </c>
      <c r="T183" s="236">
        <v>3317</v>
      </c>
      <c r="U183" s="236">
        <v>3020</v>
      </c>
      <c r="V183" s="236">
        <v>3211</v>
      </c>
      <c r="W183" s="236">
        <v>3484</v>
      </c>
      <c r="X183" s="236">
        <v>3661</v>
      </c>
      <c r="Y183" s="236">
        <v>3417</v>
      </c>
      <c r="Z183" s="236">
        <v>3158</v>
      </c>
      <c r="AA183" s="236">
        <v>3213</v>
      </c>
      <c r="AB183" s="236">
        <v>3311</v>
      </c>
      <c r="AC183" s="235">
        <v>37317</v>
      </c>
      <c r="AD183" s="237">
        <v>3458</v>
      </c>
      <c r="AE183" s="236">
        <v>3131</v>
      </c>
      <c r="AF183" s="236">
        <v>4252</v>
      </c>
      <c r="AG183" s="236">
        <v>3312</v>
      </c>
      <c r="AH183" s="236">
        <v>4259</v>
      </c>
      <c r="AI183" s="236">
        <v>4253</v>
      </c>
      <c r="AJ183" s="236">
        <v>3712</v>
      </c>
      <c r="AK183" s="236">
        <v>3587</v>
      </c>
      <c r="AL183" s="236">
        <v>3362</v>
      </c>
      <c r="AM183" s="236">
        <v>3805</v>
      </c>
      <c r="AN183" s="236">
        <v>3408</v>
      </c>
      <c r="AO183" s="238">
        <v>4701</v>
      </c>
      <c r="AP183" s="235">
        <v>45240</v>
      </c>
      <c r="AQ183" s="236">
        <v>4027</v>
      </c>
      <c r="AR183" s="236">
        <v>3524</v>
      </c>
      <c r="AS183" s="236">
        <v>4607</v>
      </c>
      <c r="AT183" s="236">
        <v>4824</v>
      </c>
      <c r="AU183" s="236">
        <v>6300</v>
      </c>
      <c r="AV183" s="236">
        <v>4680</v>
      </c>
      <c r="AW183" s="236">
        <v>5240</v>
      </c>
      <c r="AX183" s="236">
        <v>4353</v>
      </c>
      <c r="AY183" s="236">
        <v>4349</v>
      </c>
      <c r="AZ183" s="236">
        <v>4674</v>
      </c>
      <c r="BA183" s="236">
        <v>5846</v>
      </c>
      <c r="BB183" s="236">
        <v>6127</v>
      </c>
      <c r="BC183" s="235">
        <v>58551</v>
      </c>
      <c r="BD183" s="237">
        <v>5223</v>
      </c>
      <c r="BE183" s="236">
        <v>2945</v>
      </c>
      <c r="BF183" s="360">
        <f t="shared" si="47"/>
        <v>6589</v>
      </c>
      <c r="BG183" s="353">
        <f t="shared" si="48"/>
        <v>7551</v>
      </c>
      <c r="BH183" s="361">
        <f t="shared" si="49"/>
        <v>8168</v>
      </c>
      <c r="BI183" s="366">
        <f t="shared" si="50"/>
        <v>8.1711031651436894</v>
      </c>
      <c r="BJ183" s="128"/>
      <c r="BK183" s="127"/>
    </row>
    <row r="184" spans="1:63" ht="20.100000000000001" customHeight="1" x14ac:dyDescent="0.2">
      <c r="A184" s="269"/>
      <c r="B184" s="336"/>
      <c r="C184" s="53" t="s">
        <v>179</v>
      </c>
      <c r="D184" s="54">
        <v>1</v>
      </c>
      <c r="E184" s="37">
        <v>0</v>
      </c>
      <c r="F184" s="37">
        <v>0</v>
      </c>
      <c r="G184" s="37">
        <v>1</v>
      </c>
      <c r="H184" s="37">
        <v>2</v>
      </c>
      <c r="I184" s="37">
        <v>8</v>
      </c>
      <c r="J184" s="37">
        <v>11</v>
      </c>
      <c r="K184" s="37">
        <v>0</v>
      </c>
      <c r="L184" s="37">
        <v>1</v>
      </c>
      <c r="M184" s="37">
        <v>0</v>
      </c>
      <c r="N184" s="37">
        <v>0</v>
      </c>
      <c r="O184" s="37">
        <v>1</v>
      </c>
      <c r="P184" s="214">
        <v>25</v>
      </c>
      <c r="Q184" s="37">
        <v>4</v>
      </c>
      <c r="R184" s="37">
        <v>0</v>
      </c>
      <c r="S184" s="37">
        <v>0</v>
      </c>
      <c r="T184" s="37">
        <v>1</v>
      </c>
      <c r="U184" s="37">
        <v>16</v>
      </c>
      <c r="V184" s="37">
        <v>2</v>
      </c>
      <c r="W184" s="37">
        <v>1</v>
      </c>
      <c r="X184" s="37">
        <v>11</v>
      </c>
      <c r="Y184" s="37">
        <v>0</v>
      </c>
      <c r="Z184" s="37">
        <v>1</v>
      </c>
      <c r="AA184" s="37">
        <v>0</v>
      </c>
      <c r="AB184" s="37">
        <v>0</v>
      </c>
      <c r="AC184" s="214">
        <v>36</v>
      </c>
      <c r="AD184" s="54">
        <v>0</v>
      </c>
      <c r="AE184" s="37">
        <v>0</v>
      </c>
      <c r="AF184" s="37">
        <v>0</v>
      </c>
      <c r="AG184" s="37">
        <v>0</v>
      </c>
      <c r="AH184" s="37">
        <v>0</v>
      </c>
      <c r="AI184" s="37">
        <v>10</v>
      </c>
      <c r="AJ184" s="37">
        <v>0</v>
      </c>
      <c r="AK184" s="37">
        <v>1</v>
      </c>
      <c r="AL184" s="37">
        <v>10</v>
      </c>
      <c r="AM184" s="37">
        <v>3</v>
      </c>
      <c r="AN184" s="37">
        <v>0</v>
      </c>
      <c r="AO184" s="420">
        <v>0</v>
      </c>
      <c r="AP184" s="197">
        <v>24</v>
      </c>
      <c r="AQ184" s="37">
        <v>0</v>
      </c>
      <c r="AR184" s="37">
        <v>0</v>
      </c>
      <c r="AS184" s="37">
        <v>0</v>
      </c>
      <c r="AT184" s="37">
        <v>0</v>
      </c>
      <c r="AU184" s="37">
        <v>0</v>
      </c>
      <c r="AV184" s="37">
        <v>0</v>
      </c>
      <c r="AW184" s="37">
        <v>0</v>
      </c>
      <c r="AX184" s="37">
        <v>0</v>
      </c>
      <c r="AY184" s="37">
        <v>0</v>
      </c>
      <c r="AZ184" s="37">
        <v>0</v>
      </c>
      <c r="BA184" s="37">
        <v>2</v>
      </c>
      <c r="BB184" s="37">
        <v>0</v>
      </c>
      <c r="BC184" s="197">
        <v>2</v>
      </c>
      <c r="BD184" s="54">
        <v>0</v>
      </c>
      <c r="BE184" s="37">
        <v>0</v>
      </c>
      <c r="BF184" s="224">
        <f t="shared" si="47"/>
        <v>0</v>
      </c>
      <c r="BG184" s="27">
        <f t="shared" si="48"/>
        <v>0</v>
      </c>
      <c r="BH184" s="64">
        <f t="shared" si="49"/>
        <v>0</v>
      </c>
      <c r="BI184" s="197"/>
      <c r="BJ184" s="128"/>
      <c r="BK184" s="127"/>
    </row>
    <row r="185" spans="1:63" ht="20.100000000000001" customHeight="1" x14ac:dyDescent="0.2">
      <c r="A185" s="269"/>
      <c r="B185" s="336"/>
      <c r="C185" s="53" t="s">
        <v>178</v>
      </c>
      <c r="D185" s="54">
        <v>80</v>
      </c>
      <c r="E185" s="37">
        <v>82</v>
      </c>
      <c r="F185" s="37">
        <v>70</v>
      </c>
      <c r="G185" s="37">
        <v>61</v>
      </c>
      <c r="H185" s="37">
        <v>27</v>
      </c>
      <c r="I185" s="37">
        <v>42</v>
      </c>
      <c r="J185" s="37">
        <v>53</v>
      </c>
      <c r="K185" s="37">
        <v>104</v>
      </c>
      <c r="L185" s="37">
        <v>184</v>
      </c>
      <c r="M185" s="37">
        <v>164</v>
      </c>
      <c r="N185" s="37">
        <v>161</v>
      </c>
      <c r="O185" s="37">
        <v>176</v>
      </c>
      <c r="P185" s="214">
        <v>1204</v>
      </c>
      <c r="Q185" s="37">
        <v>66</v>
      </c>
      <c r="R185" s="37">
        <v>45</v>
      </c>
      <c r="S185" s="37">
        <v>167</v>
      </c>
      <c r="T185" s="37">
        <v>109</v>
      </c>
      <c r="U185" s="37">
        <v>176</v>
      </c>
      <c r="V185" s="37">
        <v>137</v>
      </c>
      <c r="W185" s="37">
        <v>189</v>
      </c>
      <c r="X185" s="37">
        <v>193</v>
      </c>
      <c r="Y185" s="37">
        <v>267</v>
      </c>
      <c r="Z185" s="37">
        <v>171</v>
      </c>
      <c r="AA185" s="37">
        <v>272</v>
      </c>
      <c r="AB185" s="37">
        <v>152</v>
      </c>
      <c r="AC185" s="214">
        <v>1944</v>
      </c>
      <c r="AD185" s="54">
        <v>241</v>
      </c>
      <c r="AE185" s="37">
        <v>154</v>
      </c>
      <c r="AF185" s="37">
        <v>252</v>
      </c>
      <c r="AG185" s="37">
        <v>187</v>
      </c>
      <c r="AH185" s="37">
        <v>208</v>
      </c>
      <c r="AI185" s="37">
        <v>228</v>
      </c>
      <c r="AJ185" s="37">
        <v>247</v>
      </c>
      <c r="AK185" s="37">
        <v>246</v>
      </c>
      <c r="AL185" s="37">
        <v>293</v>
      </c>
      <c r="AM185" s="37">
        <v>227</v>
      </c>
      <c r="AN185" s="37">
        <v>247</v>
      </c>
      <c r="AO185" s="420">
        <v>247</v>
      </c>
      <c r="AP185" s="197">
        <v>2777</v>
      </c>
      <c r="AQ185" s="37">
        <v>265</v>
      </c>
      <c r="AR185" s="37">
        <v>221</v>
      </c>
      <c r="AS185" s="37">
        <v>268</v>
      </c>
      <c r="AT185" s="37">
        <v>272</v>
      </c>
      <c r="AU185" s="37">
        <v>302</v>
      </c>
      <c r="AV185" s="37">
        <v>216</v>
      </c>
      <c r="AW185" s="37">
        <v>285</v>
      </c>
      <c r="AX185" s="37">
        <v>198</v>
      </c>
      <c r="AY185" s="37">
        <v>197</v>
      </c>
      <c r="AZ185" s="37">
        <v>221</v>
      </c>
      <c r="BA185" s="37">
        <v>209</v>
      </c>
      <c r="BB185" s="37">
        <v>248</v>
      </c>
      <c r="BC185" s="197">
        <v>2902</v>
      </c>
      <c r="BD185" s="54">
        <v>256</v>
      </c>
      <c r="BE185" s="37">
        <v>203</v>
      </c>
      <c r="BF185" s="224">
        <f t="shared" si="47"/>
        <v>395</v>
      </c>
      <c r="BG185" s="27">
        <f t="shared" si="48"/>
        <v>486</v>
      </c>
      <c r="BH185" s="64">
        <f t="shared" si="49"/>
        <v>459</v>
      </c>
      <c r="BI185" s="197">
        <f t="shared" si="50"/>
        <v>-5.555555555555558</v>
      </c>
      <c r="BJ185" s="128"/>
      <c r="BK185" s="127"/>
    </row>
    <row r="186" spans="1:63" ht="20.100000000000001" customHeight="1" x14ac:dyDescent="0.2">
      <c r="A186" s="269"/>
      <c r="B186" s="336"/>
      <c r="C186" s="53" t="s">
        <v>191</v>
      </c>
      <c r="D186" s="54">
        <v>2</v>
      </c>
      <c r="E186" s="37">
        <v>3</v>
      </c>
      <c r="F186" s="37">
        <v>3</v>
      </c>
      <c r="G186" s="37">
        <v>17</v>
      </c>
      <c r="H186" s="37">
        <v>6</v>
      </c>
      <c r="I186" s="37">
        <v>28</v>
      </c>
      <c r="J186" s="37">
        <v>43</v>
      </c>
      <c r="K186" s="37">
        <v>20</v>
      </c>
      <c r="L186" s="37">
        <v>6</v>
      </c>
      <c r="M186" s="37">
        <v>2</v>
      </c>
      <c r="N186" s="37">
        <v>1</v>
      </c>
      <c r="O186" s="37">
        <v>6</v>
      </c>
      <c r="P186" s="214">
        <v>137</v>
      </c>
      <c r="Q186" s="37">
        <v>2</v>
      </c>
      <c r="R186" s="37">
        <v>2</v>
      </c>
      <c r="S186" s="37">
        <v>0</v>
      </c>
      <c r="T186" s="37">
        <v>2</v>
      </c>
      <c r="U186" s="37">
        <v>8</v>
      </c>
      <c r="V186" s="37">
        <v>0</v>
      </c>
      <c r="W186" s="37">
        <v>4</v>
      </c>
      <c r="X186" s="37">
        <v>2</v>
      </c>
      <c r="Y186" s="37">
        <v>1</v>
      </c>
      <c r="Z186" s="37">
        <v>0</v>
      </c>
      <c r="AA186" s="37">
        <v>0</v>
      </c>
      <c r="AB186" s="37">
        <v>0</v>
      </c>
      <c r="AC186" s="214">
        <v>21</v>
      </c>
      <c r="AD186" s="54">
        <v>0</v>
      </c>
      <c r="AE186" s="37">
        <v>0</v>
      </c>
      <c r="AF186" s="37">
        <v>0</v>
      </c>
      <c r="AG186" s="37">
        <v>0</v>
      </c>
      <c r="AH186" s="37">
        <v>0</v>
      </c>
      <c r="AI186" s="37">
        <v>0</v>
      </c>
      <c r="AJ186" s="37">
        <v>0</v>
      </c>
      <c r="AK186" s="37">
        <v>0</v>
      </c>
      <c r="AL186" s="37">
        <v>0</v>
      </c>
      <c r="AM186" s="37">
        <v>0</v>
      </c>
      <c r="AN186" s="37">
        <v>0</v>
      </c>
      <c r="AO186" s="420">
        <v>0</v>
      </c>
      <c r="AP186" s="197">
        <v>0</v>
      </c>
      <c r="AQ186" s="37">
        <v>0</v>
      </c>
      <c r="AR186" s="37">
        <v>0</v>
      </c>
      <c r="AS186" s="37">
        <v>0</v>
      </c>
      <c r="AT186" s="37">
        <v>0</v>
      </c>
      <c r="AU186" s="37">
        <v>0</v>
      </c>
      <c r="AV186" s="37">
        <v>0</v>
      </c>
      <c r="AW186" s="37">
        <v>0</v>
      </c>
      <c r="AX186" s="37">
        <v>0</v>
      </c>
      <c r="AY186" s="37">
        <v>0</v>
      </c>
      <c r="AZ186" s="37">
        <v>0</v>
      </c>
      <c r="BA186" s="37">
        <v>0</v>
      </c>
      <c r="BB186" s="37">
        <v>0</v>
      </c>
      <c r="BC186" s="197">
        <v>0</v>
      </c>
      <c r="BD186" s="54">
        <v>0</v>
      </c>
      <c r="BE186" s="37">
        <v>0</v>
      </c>
      <c r="BF186" s="224">
        <f t="shared" si="47"/>
        <v>0</v>
      </c>
      <c r="BG186" s="27">
        <f t="shared" si="48"/>
        <v>0</v>
      </c>
      <c r="BH186" s="64">
        <f t="shared" si="49"/>
        <v>0</v>
      </c>
      <c r="BI186" s="197"/>
      <c r="BJ186" s="128"/>
      <c r="BK186" s="127"/>
    </row>
    <row r="187" spans="1:63" ht="20.100000000000001" customHeight="1" x14ac:dyDescent="0.2">
      <c r="A187" s="269"/>
      <c r="B187" s="336"/>
      <c r="C187" s="53" t="s">
        <v>177</v>
      </c>
      <c r="D187" s="54">
        <v>241</v>
      </c>
      <c r="E187" s="37">
        <v>113</v>
      </c>
      <c r="F187" s="37">
        <v>286</v>
      </c>
      <c r="G187" s="37">
        <v>247</v>
      </c>
      <c r="H187" s="37">
        <v>145</v>
      </c>
      <c r="I187" s="37">
        <v>391</v>
      </c>
      <c r="J187" s="37">
        <v>180</v>
      </c>
      <c r="K187" s="37">
        <v>193</v>
      </c>
      <c r="L187" s="37">
        <v>219</v>
      </c>
      <c r="M187" s="37">
        <v>115</v>
      </c>
      <c r="N187" s="37">
        <v>250</v>
      </c>
      <c r="O187" s="37">
        <v>277</v>
      </c>
      <c r="P187" s="214">
        <v>2657</v>
      </c>
      <c r="Q187" s="37">
        <v>200</v>
      </c>
      <c r="R187" s="37">
        <v>143</v>
      </c>
      <c r="S187" s="37">
        <v>258</v>
      </c>
      <c r="T187" s="37">
        <v>212</v>
      </c>
      <c r="U187" s="37">
        <v>188</v>
      </c>
      <c r="V187" s="37">
        <v>318</v>
      </c>
      <c r="W187" s="37">
        <v>349</v>
      </c>
      <c r="X187" s="37">
        <v>544</v>
      </c>
      <c r="Y187" s="37">
        <v>315</v>
      </c>
      <c r="Z187" s="37">
        <v>213</v>
      </c>
      <c r="AA187" s="37">
        <v>292</v>
      </c>
      <c r="AB187" s="37">
        <v>279</v>
      </c>
      <c r="AC187" s="214">
        <v>3311</v>
      </c>
      <c r="AD187" s="54">
        <v>341</v>
      </c>
      <c r="AE187" s="37">
        <v>218</v>
      </c>
      <c r="AF187" s="37">
        <v>419</v>
      </c>
      <c r="AG187" s="37">
        <v>273</v>
      </c>
      <c r="AH187" s="37">
        <v>499</v>
      </c>
      <c r="AI187" s="37">
        <v>485</v>
      </c>
      <c r="AJ187" s="37">
        <v>469</v>
      </c>
      <c r="AK187" s="37">
        <v>392</v>
      </c>
      <c r="AL187" s="37">
        <v>359</v>
      </c>
      <c r="AM187" s="37">
        <v>386</v>
      </c>
      <c r="AN187" s="37">
        <v>258</v>
      </c>
      <c r="AO187" s="420">
        <v>288</v>
      </c>
      <c r="AP187" s="197">
        <v>4387</v>
      </c>
      <c r="AQ187" s="37">
        <v>362</v>
      </c>
      <c r="AR187" s="37">
        <v>194</v>
      </c>
      <c r="AS187" s="37">
        <v>325</v>
      </c>
      <c r="AT187" s="37">
        <v>195</v>
      </c>
      <c r="AU187" s="37">
        <v>219</v>
      </c>
      <c r="AV187" s="37">
        <v>195</v>
      </c>
      <c r="AW187" s="37">
        <v>229</v>
      </c>
      <c r="AX187" s="37">
        <v>258</v>
      </c>
      <c r="AY187" s="37">
        <v>193</v>
      </c>
      <c r="AZ187" s="37">
        <v>79</v>
      </c>
      <c r="BA187" s="37">
        <v>132</v>
      </c>
      <c r="BB187" s="37">
        <v>165</v>
      </c>
      <c r="BC187" s="197">
        <v>2546</v>
      </c>
      <c r="BD187" s="54">
        <v>216</v>
      </c>
      <c r="BE187" s="37">
        <v>129</v>
      </c>
      <c r="BF187" s="224">
        <f t="shared" ref="BF187:BF208" si="52">SUM($AD187:$AE187)</f>
        <v>559</v>
      </c>
      <c r="BG187" s="27">
        <f t="shared" ref="BG187:BG208" si="53">SUM($AQ187:$AR187)</f>
        <v>556</v>
      </c>
      <c r="BH187" s="64">
        <f t="shared" ref="BH187:BH208" si="54">SUM($BD187:$BE187)</f>
        <v>345</v>
      </c>
      <c r="BI187" s="197">
        <f t="shared" si="50"/>
        <v>-37.949640287769782</v>
      </c>
      <c r="BJ187" s="128"/>
      <c r="BK187" s="127"/>
    </row>
    <row r="188" spans="1:63" ht="20.100000000000001" customHeight="1" x14ac:dyDescent="0.2">
      <c r="A188" s="269"/>
      <c r="B188" s="336"/>
      <c r="C188" s="53" t="s">
        <v>190</v>
      </c>
      <c r="D188" s="54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214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214">
        <v>0</v>
      </c>
      <c r="AD188" s="54">
        <v>0</v>
      </c>
      <c r="AE188" s="37">
        <v>0</v>
      </c>
      <c r="AF188" s="37">
        <v>0</v>
      </c>
      <c r="AG188" s="37">
        <v>0</v>
      </c>
      <c r="AH188" s="37">
        <v>0</v>
      </c>
      <c r="AI188" s="37">
        <v>0</v>
      </c>
      <c r="AJ188" s="37">
        <v>0</v>
      </c>
      <c r="AK188" s="37">
        <v>0</v>
      </c>
      <c r="AL188" s="37">
        <v>0</v>
      </c>
      <c r="AM188" s="37">
        <v>0</v>
      </c>
      <c r="AN188" s="37">
        <v>0</v>
      </c>
      <c r="AO188" s="420">
        <v>0</v>
      </c>
      <c r="AP188" s="197">
        <v>0</v>
      </c>
      <c r="AQ188" s="37">
        <v>0</v>
      </c>
      <c r="AR188" s="37">
        <v>0</v>
      </c>
      <c r="AS188" s="37">
        <v>0</v>
      </c>
      <c r="AT188" s="37">
        <v>0</v>
      </c>
      <c r="AU188" s="37">
        <v>0</v>
      </c>
      <c r="AV188" s="37">
        <v>16</v>
      </c>
      <c r="AW188" s="37">
        <v>7</v>
      </c>
      <c r="AX188" s="37">
        <v>11</v>
      </c>
      <c r="AY188" s="37">
        <v>28</v>
      </c>
      <c r="AZ188" s="37">
        <v>24</v>
      </c>
      <c r="BA188" s="37">
        <v>30</v>
      </c>
      <c r="BB188" s="37">
        <v>16</v>
      </c>
      <c r="BC188" s="197">
        <v>132</v>
      </c>
      <c r="BD188" s="54">
        <v>26</v>
      </c>
      <c r="BE188" s="37">
        <v>33</v>
      </c>
      <c r="BF188" s="224">
        <f t="shared" si="52"/>
        <v>0</v>
      </c>
      <c r="BG188" s="27">
        <f t="shared" si="53"/>
        <v>0</v>
      </c>
      <c r="BH188" s="64">
        <f t="shared" si="54"/>
        <v>59</v>
      </c>
      <c r="BI188" s="197"/>
      <c r="BJ188" s="128"/>
      <c r="BK188" s="127"/>
    </row>
    <row r="189" spans="1:63" ht="20.100000000000001" customHeight="1" x14ac:dyDescent="0.2">
      <c r="A189" s="269"/>
      <c r="B189" s="336"/>
      <c r="C189" s="53" t="s">
        <v>187</v>
      </c>
      <c r="D189" s="54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214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214">
        <v>0</v>
      </c>
      <c r="AD189" s="54">
        <v>0</v>
      </c>
      <c r="AE189" s="37">
        <v>0</v>
      </c>
      <c r="AF189" s="37">
        <v>31</v>
      </c>
      <c r="AG189" s="37">
        <v>0</v>
      </c>
      <c r="AH189" s="37">
        <v>0</v>
      </c>
      <c r="AI189" s="37">
        <v>0</v>
      </c>
      <c r="AJ189" s="37">
        <v>0</v>
      </c>
      <c r="AK189" s="37">
        <v>1</v>
      </c>
      <c r="AL189" s="37">
        <v>0</v>
      </c>
      <c r="AM189" s="37">
        <v>0</v>
      </c>
      <c r="AN189" s="37">
        <v>0</v>
      </c>
      <c r="AO189" s="420">
        <v>0</v>
      </c>
      <c r="AP189" s="197">
        <v>32</v>
      </c>
      <c r="AQ189" s="37">
        <v>0</v>
      </c>
      <c r="AR189" s="37">
        <v>0</v>
      </c>
      <c r="AS189" s="37">
        <v>0</v>
      </c>
      <c r="AT189" s="37">
        <v>0</v>
      </c>
      <c r="AU189" s="37">
        <v>0</v>
      </c>
      <c r="AV189" s="37">
        <v>0</v>
      </c>
      <c r="AW189" s="37">
        <v>0</v>
      </c>
      <c r="AX189" s="37">
        <v>0</v>
      </c>
      <c r="AY189" s="37">
        <v>0</v>
      </c>
      <c r="AZ189" s="37">
        <v>0</v>
      </c>
      <c r="BA189" s="37">
        <v>0</v>
      </c>
      <c r="BB189" s="37">
        <v>0</v>
      </c>
      <c r="BC189" s="197">
        <v>0</v>
      </c>
      <c r="BD189" s="54">
        <v>0</v>
      </c>
      <c r="BE189" s="37">
        <v>0</v>
      </c>
      <c r="BF189" s="224">
        <f t="shared" si="52"/>
        <v>0</v>
      </c>
      <c r="BG189" s="27">
        <f t="shared" si="53"/>
        <v>0</v>
      </c>
      <c r="BH189" s="64">
        <f t="shared" si="54"/>
        <v>0</v>
      </c>
      <c r="BI189" s="197"/>
      <c r="BJ189" s="128"/>
      <c r="BK189" s="127"/>
    </row>
    <row r="190" spans="1:63" ht="20.100000000000001" customHeight="1" x14ac:dyDescent="0.2">
      <c r="A190" s="269"/>
      <c r="B190" s="336"/>
      <c r="C190" s="53" t="s">
        <v>176</v>
      </c>
      <c r="D190" s="54">
        <v>109</v>
      </c>
      <c r="E190" s="37">
        <v>93</v>
      </c>
      <c r="F190" s="37">
        <v>92</v>
      </c>
      <c r="G190" s="37">
        <v>63</v>
      </c>
      <c r="H190" s="37">
        <v>94</v>
      </c>
      <c r="I190" s="37">
        <v>80</v>
      </c>
      <c r="J190" s="37">
        <v>101</v>
      </c>
      <c r="K190" s="37">
        <v>86</v>
      </c>
      <c r="L190" s="37">
        <v>127</v>
      </c>
      <c r="M190" s="37">
        <v>72</v>
      </c>
      <c r="N190" s="37">
        <v>69</v>
      </c>
      <c r="O190" s="37">
        <v>82</v>
      </c>
      <c r="P190" s="214">
        <v>1068</v>
      </c>
      <c r="Q190" s="37">
        <v>51</v>
      </c>
      <c r="R190" s="37">
        <v>48</v>
      </c>
      <c r="S190" s="37">
        <v>21</v>
      </c>
      <c r="T190" s="37">
        <v>59</v>
      </c>
      <c r="U190" s="37">
        <v>32</v>
      </c>
      <c r="V190" s="37">
        <v>50</v>
      </c>
      <c r="W190" s="37">
        <v>42</v>
      </c>
      <c r="X190" s="37">
        <v>49</v>
      </c>
      <c r="Y190" s="37">
        <v>67</v>
      </c>
      <c r="Z190" s="37">
        <v>87</v>
      </c>
      <c r="AA190" s="37">
        <v>71</v>
      </c>
      <c r="AB190" s="37">
        <v>34</v>
      </c>
      <c r="AC190" s="214">
        <v>611</v>
      </c>
      <c r="AD190" s="54">
        <v>32</v>
      </c>
      <c r="AE190" s="37">
        <v>13</v>
      </c>
      <c r="AF190" s="37">
        <v>24</v>
      </c>
      <c r="AG190" s="37">
        <v>21</v>
      </c>
      <c r="AH190" s="37">
        <v>26</v>
      </c>
      <c r="AI190" s="37">
        <v>10</v>
      </c>
      <c r="AJ190" s="37">
        <v>11</v>
      </c>
      <c r="AK190" s="37">
        <v>22</v>
      </c>
      <c r="AL190" s="37">
        <v>26</v>
      </c>
      <c r="AM190" s="37">
        <v>14</v>
      </c>
      <c r="AN190" s="37">
        <v>23</v>
      </c>
      <c r="AO190" s="420">
        <v>3</v>
      </c>
      <c r="AP190" s="197">
        <v>225</v>
      </c>
      <c r="AQ190" s="37">
        <v>45</v>
      </c>
      <c r="AR190" s="37">
        <v>76</v>
      </c>
      <c r="AS190" s="37">
        <v>107</v>
      </c>
      <c r="AT190" s="37">
        <v>62</v>
      </c>
      <c r="AU190" s="37">
        <v>69</v>
      </c>
      <c r="AV190" s="37">
        <v>48</v>
      </c>
      <c r="AW190" s="37">
        <v>45</v>
      </c>
      <c r="AX190" s="37">
        <v>51</v>
      </c>
      <c r="AY190" s="37">
        <v>31</v>
      </c>
      <c r="AZ190" s="37">
        <v>13</v>
      </c>
      <c r="BA190" s="37">
        <v>31</v>
      </c>
      <c r="BB190" s="37">
        <v>26</v>
      </c>
      <c r="BC190" s="197">
        <v>604</v>
      </c>
      <c r="BD190" s="54">
        <v>36</v>
      </c>
      <c r="BE190" s="37">
        <v>23</v>
      </c>
      <c r="BF190" s="224">
        <f t="shared" si="52"/>
        <v>45</v>
      </c>
      <c r="BG190" s="27">
        <f t="shared" si="53"/>
        <v>121</v>
      </c>
      <c r="BH190" s="64">
        <f t="shared" si="54"/>
        <v>59</v>
      </c>
      <c r="BI190" s="197">
        <f t="shared" si="50"/>
        <v>-51.239669421487612</v>
      </c>
      <c r="BJ190" s="128"/>
      <c r="BK190" s="127"/>
    </row>
    <row r="191" spans="1:63" ht="20.100000000000001" customHeight="1" x14ac:dyDescent="0.2">
      <c r="A191" s="269"/>
      <c r="B191" s="336"/>
      <c r="C191" s="53" t="s">
        <v>192</v>
      </c>
      <c r="D191" s="54">
        <v>22</v>
      </c>
      <c r="E191" s="37">
        <v>9</v>
      </c>
      <c r="F191" s="37">
        <v>39</v>
      </c>
      <c r="G191" s="37">
        <v>22</v>
      </c>
      <c r="H191" s="37">
        <v>28</v>
      </c>
      <c r="I191" s="37">
        <v>13</v>
      </c>
      <c r="J191" s="37">
        <v>2</v>
      </c>
      <c r="K191" s="37">
        <v>0</v>
      </c>
      <c r="L191" s="37">
        <v>4</v>
      </c>
      <c r="M191" s="37">
        <v>0</v>
      </c>
      <c r="N191" s="37">
        <v>0</v>
      </c>
      <c r="O191" s="37">
        <v>0</v>
      </c>
      <c r="P191" s="214">
        <v>139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214">
        <v>0</v>
      </c>
      <c r="AD191" s="54">
        <v>0</v>
      </c>
      <c r="AE191" s="37">
        <v>0</v>
      </c>
      <c r="AF191" s="37">
        <v>0</v>
      </c>
      <c r="AG191" s="37">
        <v>0</v>
      </c>
      <c r="AH191" s="37">
        <v>0</v>
      </c>
      <c r="AI191" s="37">
        <v>0</v>
      </c>
      <c r="AJ191" s="37">
        <v>0</v>
      </c>
      <c r="AK191" s="37">
        <v>0</v>
      </c>
      <c r="AL191" s="37">
        <v>0</v>
      </c>
      <c r="AM191" s="37">
        <v>0</v>
      </c>
      <c r="AN191" s="37">
        <v>0</v>
      </c>
      <c r="AO191" s="420">
        <v>0</v>
      </c>
      <c r="AP191" s="197">
        <v>0</v>
      </c>
      <c r="AQ191" s="37">
        <v>0</v>
      </c>
      <c r="AR191" s="37">
        <v>0</v>
      </c>
      <c r="AS191" s="37">
        <v>0</v>
      </c>
      <c r="AT191" s="37">
        <v>0</v>
      </c>
      <c r="AU191" s="37">
        <v>0</v>
      </c>
      <c r="AV191" s="37">
        <v>0</v>
      </c>
      <c r="AW191" s="37">
        <v>0</v>
      </c>
      <c r="AX191" s="37">
        <v>0</v>
      </c>
      <c r="AY191" s="37">
        <v>0</v>
      </c>
      <c r="AZ191" s="37">
        <v>0</v>
      </c>
      <c r="BA191" s="37">
        <v>0</v>
      </c>
      <c r="BB191" s="37">
        <v>0</v>
      </c>
      <c r="BC191" s="197">
        <v>0</v>
      </c>
      <c r="BD191" s="54">
        <v>0</v>
      </c>
      <c r="BE191" s="37">
        <v>0</v>
      </c>
      <c r="BF191" s="224">
        <f t="shared" si="52"/>
        <v>0</v>
      </c>
      <c r="BG191" s="27">
        <f t="shared" si="53"/>
        <v>0</v>
      </c>
      <c r="BH191" s="64">
        <f t="shared" si="54"/>
        <v>0</v>
      </c>
      <c r="BI191" s="197"/>
      <c r="BJ191" s="128"/>
      <c r="BK191" s="127"/>
    </row>
    <row r="192" spans="1:63" ht="20.100000000000001" customHeight="1" x14ac:dyDescent="0.2">
      <c r="A192" s="269"/>
      <c r="B192" s="336"/>
      <c r="C192" s="53" t="s">
        <v>186</v>
      </c>
      <c r="D192" s="54">
        <v>0</v>
      </c>
      <c r="E192" s="37">
        <v>3</v>
      </c>
      <c r="F192" s="37">
        <v>0</v>
      </c>
      <c r="G192" s="37">
        <v>0</v>
      </c>
      <c r="H192" s="37">
        <v>4</v>
      </c>
      <c r="I192" s="37">
        <v>0</v>
      </c>
      <c r="J192" s="37">
        <v>2</v>
      </c>
      <c r="K192" s="37">
        <v>3</v>
      </c>
      <c r="L192" s="37">
        <v>0</v>
      </c>
      <c r="M192" s="37">
        <v>9</v>
      </c>
      <c r="N192" s="37">
        <v>1</v>
      </c>
      <c r="O192" s="37">
        <v>0</v>
      </c>
      <c r="P192" s="214">
        <v>22</v>
      </c>
      <c r="Q192" s="37">
        <v>1</v>
      </c>
      <c r="R192" s="37">
        <v>1</v>
      </c>
      <c r="S192" s="37">
        <v>0</v>
      </c>
      <c r="T192" s="37">
        <v>4</v>
      </c>
      <c r="U192" s="37">
        <v>5</v>
      </c>
      <c r="V192" s="37">
        <v>0</v>
      </c>
      <c r="W192" s="37">
        <v>0</v>
      </c>
      <c r="X192" s="37">
        <v>1</v>
      </c>
      <c r="Y192" s="37">
        <v>0</v>
      </c>
      <c r="Z192" s="37">
        <v>7</v>
      </c>
      <c r="AA192" s="37">
        <v>1</v>
      </c>
      <c r="AB192" s="37">
        <v>12</v>
      </c>
      <c r="AC192" s="214">
        <v>32</v>
      </c>
      <c r="AD192" s="54">
        <v>3</v>
      </c>
      <c r="AE192" s="37">
        <v>1</v>
      </c>
      <c r="AF192" s="37">
        <v>1</v>
      </c>
      <c r="AG192" s="37">
        <v>2</v>
      </c>
      <c r="AH192" s="37">
        <v>1</v>
      </c>
      <c r="AI192" s="37">
        <v>0</v>
      </c>
      <c r="AJ192" s="37">
        <v>0</v>
      </c>
      <c r="AK192" s="37">
        <v>2</v>
      </c>
      <c r="AL192" s="37">
        <v>1</v>
      </c>
      <c r="AM192" s="37">
        <v>0</v>
      </c>
      <c r="AN192" s="37">
        <v>7</v>
      </c>
      <c r="AO192" s="420">
        <v>2</v>
      </c>
      <c r="AP192" s="197">
        <v>20</v>
      </c>
      <c r="AQ192" s="37">
        <v>0</v>
      </c>
      <c r="AR192" s="37">
        <v>0</v>
      </c>
      <c r="AS192" s="37">
        <v>5</v>
      </c>
      <c r="AT192" s="37">
        <v>0</v>
      </c>
      <c r="AU192" s="37">
        <v>0</v>
      </c>
      <c r="AV192" s="37">
        <v>0</v>
      </c>
      <c r="AW192" s="37">
        <v>0</v>
      </c>
      <c r="AX192" s="37">
        <v>0</v>
      </c>
      <c r="AY192" s="37">
        <v>0</v>
      </c>
      <c r="AZ192" s="37">
        <v>5</v>
      </c>
      <c r="BA192" s="37">
        <v>2</v>
      </c>
      <c r="BB192" s="37">
        <v>1</v>
      </c>
      <c r="BC192" s="197">
        <v>13</v>
      </c>
      <c r="BD192" s="54">
        <v>0</v>
      </c>
      <c r="BE192" s="37">
        <v>0</v>
      </c>
      <c r="BF192" s="224">
        <f t="shared" si="52"/>
        <v>4</v>
      </c>
      <c r="BG192" s="27">
        <f t="shared" si="53"/>
        <v>0</v>
      </c>
      <c r="BH192" s="64">
        <f t="shared" si="54"/>
        <v>0</v>
      </c>
      <c r="BI192" s="197"/>
      <c r="BJ192" s="128"/>
      <c r="BK192" s="127"/>
    </row>
    <row r="193" spans="1:63" ht="20.100000000000001" customHeight="1" x14ac:dyDescent="0.2">
      <c r="A193" s="269"/>
      <c r="B193" s="336"/>
      <c r="C193" s="53" t="s">
        <v>175</v>
      </c>
      <c r="D193" s="54">
        <v>411</v>
      </c>
      <c r="E193" s="37">
        <v>2435</v>
      </c>
      <c r="F193" s="37">
        <v>1460</v>
      </c>
      <c r="G193" s="37">
        <v>215</v>
      </c>
      <c r="H193" s="37">
        <v>391</v>
      </c>
      <c r="I193" s="37">
        <v>377</v>
      </c>
      <c r="J193" s="37">
        <v>8</v>
      </c>
      <c r="K193" s="37">
        <v>12</v>
      </c>
      <c r="L193" s="37">
        <v>649</v>
      </c>
      <c r="M193" s="37">
        <v>2</v>
      </c>
      <c r="N193" s="37">
        <v>4</v>
      </c>
      <c r="O193" s="37">
        <v>27</v>
      </c>
      <c r="P193" s="214">
        <v>5991</v>
      </c>
      <c r="Q193" s="37">
        <v>0</v>
      </c>
      <c r="R193" s="37">
        <v>18</v>
      </c>
      <c r="S193" s="37">
        <v>2</v>
      </c>
      <c r="T193" s="37">
        <v>12</v>
      </c>
      <c r="U193" s="37">
        <v>50</v>
      </c>
      <c r="V193" s="37">
        <v>2</v>
      </c>
      <c r="W193" s="37">
        <v>5</v>
      </c>
      <c r="X193" s="37">
        <v>4</v>
      </c>
      <c r="Y193" s="37">
        <v>4</v>
      </c>
      <c r="Z193" s="37">
        <v>120</v>
      </c>
      <c r="AA193" s="37">
        <v>29</v>
      </c>
      <c r="AB193" s="37">
        <v>41</v>
      </c>
      <c r="AC193" s="214">
        <v>287</v>
      </c>
      <c r="AD193" s="54">
        <v>0</v>
      </c>
      <c r="AE193" s="37">
        <v>224</v>
      </c>
      <c r="AF193" s="37">
        <v>58</v>
      </c>
      <c r="AG193" s="37">
        <v>10</v>
      </c>
      <c r="AH193" s="37">
        <v>12</v>
      </c>
      <c r="AI193" s="37">
        <v>14</v>
      </c>
      <c r="AJ193" s="37">
        <v>25</v>
      </c>
      <c r="AK193" s="37">
        <v>72</v>
      </c>
      <c r="AL193" s="37">
        <v>34</v>
      </c>
      <c r="AM193" s="37">
        <v>66</v>
      </c>
      <c r="AN193" s="37">
        <v>5</v>
      </c>
      <c r="AO193" s="420">
        <v>541</v>
      </c>
      <c r="AP193" s="197">
        <v>1061</v>
      </c>
      <c r="AQ193" s="37">
        <v>145</v>
      </c>
      <c r="AR193" s="37">
        <v>517</v>
      </c>
      <c r="AS193" s="37">
        <v>510</v>
      </c>
      <c r="AT193" s="37">
        <v>51</v>
      </c>
      <c r="AU193" s="37">
        <v>732</v>
      </c>
      <c r="AV193" s="37">
        <v>494</v>
      </c>
      <c r="AW193" s="37">
        <v>373</v>
      </c>
      <c r="AX193" s="37">
        <v>172</v>
      </c>
      <c r="AY193" s="37">
        <v>518</v>
      </c>
      <c r="AZ193" s="37">
        <v>552</v>
      </c>
      <c r="BA193" s="37">
        <v>2097</v>
      </c>
      <c r="BB193" s="37">
        <v>2259</v>
      </c>
      <c r="BC193" s="197">
        <v>8420</v>
      </c>
      <c r="BD193" s="54">
        <v>1010</v>
      </c>
      <c r="BE193" s="37">
        <v>327</v>
      </c>
      <c r="BF193" s="224">
        <f t="shared" si="52"/>
        <v>224</v>
      </c>
      <c r="BG193" s="27">
        <f t="shared" si="53"/>
        <v>662</v>
      </c>
      <c r="BH193" s="64">
        <f t="shared" si="54"/>
        <v>1337</v>
      </c>
      <c r="BI193" s="197">
        <f t="shared" si="50"/>
        <v>101.96374622356497</v>
      </c>
      <c r="BJ193" s="128"/>
      <c r="BK193" s="127"/>
    </row>
    <row r="194" spans="1:63" ht="20.100000000000001" customHeight="1" x14ac:dyDescent="0.2">
      <c r="A194" s="269"/>
      <c r="B194" s="336"/>
      <c r="C194" s="53" t="s">
        <v>180</v>
      </c>
      <c r="D194" s="54">
        <v>1785</v>
      </c>
      <c r="E194" s="37">
        <v>1684</v>
      </c>
      <c r="F194" s="37">
        <v>1694</v>
      </c>
      <c r="G194" s="37">
        <v>1904</v>
      </c>
      <c r="H194" s="37">
        <v>2462</v>
      </c>
      <c r="I194" s="37">
        <v>2144</v>
      </c>
      <c r="J194" s="37">
        <v>2265</v>
      </c>
      <c r="K194" s="37">
        <v>2428</v>
      </c>
      <c r="L194" s="37">
        <v>2401</v>
      </c>
      <c r="M194" s="37">
        <v>3378</v>
      </c>
      <c r="N194" s="37">
        <v>2957</v>
      </c>
      <c r="O194" s="37">
        <v>2164</v>
      </c>
      <c r="P194" s="214">
        <v>27266</v>
      </c>
      <c r="Q194" s="37">
        <v>1881</v>
      </c>
      <c r="R194" s="37">
        <v>2137</v>
      </c>
      <c r="S194" s="37">
        <v>2099</v>
      </c>
      <c r="T194" s="37">
        <v>2835</v>
      </c>
      <c r="U194" s="37">
        <v>2422</v>
      </c>
      <c r="V194" s="37">
        <v>2615</v>
      </c>
      <c r="W194" s="37">
        <v>2688</v>
      </c>
      <c r="X194" s="37">
        <v>2756</v>
      </c>
      <c r="Y194" s="37">
        <v>2650</v>
      </c>
      <c r="Z194" s="37">
        <v>2461</v>
      </c>
      <c r="AA194" s="37">
        <v>2453</v>
      </c>
      <c r="AB194" s="37">
        <v>2485</v>
      </c>
      <c r="AC194" s="214">
        <v>29482</v>
      </c>
      <c r="AD194" s="54">
        <v>2761</v>
      </c>
      <c r="AE194" s="37">
        <v>2448</v>
      </c>
      <c r="AF194" s="37">
        <v>3333</v>
      </c>
      <c r="AG194" s="37">
        <v>2697</v>
      </c>
      <c r="AH194" s="37">
        <v>3429</v>
      </c>
      <c r="AI194" s="37">
        <v>3395</v>
      </c>
      <c r="AJ194" s="37">
        <v>2877</v>
      </c>
      <c r="AK194" s="37">
        <v>2758</v>
      </c>
      <c r="AL194" s="37">
        <v>2385</v>
      </c>
      <c r="AM194" s="37">
        <v>2986</v>
      </c>
      <c r="AN194" s="37">
        <v>2764</v>
      </c>
      <c r="AO194" s="420">
        <v>3436</v>
      </c>
      <c r="AP194" s="197">
        <v>35269</v>
      </c>
      <c r="AQ194" s="37">
        <v>3065</v>
      </c>
      <c r="AR194" s="37">
        <v>2405</v>
      </c>
      <c r="AS194" s="37">
        <v>3246</v>
      </c>
      <c r="AT194" s="37">
        <v>4138</v>
      </c>
      <c r="AU194" s="37">
        <v>4854</v>
      </c>
      <c r="AV194" s="37">
        <v>3588</v>
      </c>
      <c r="AW194" s="37">
        <v>4155</v>
      </c>
      <c r="AX194" s="37">
        <v>3516</v>
      </c>
      <c r="AY194" s="37">
        <v>3278</v>
      </c>
      <c r="AZ194" s="37">
        <v>3661</v>
      </c>
      <c r="BA194" s="37">
        <v>3220</v>
      </c>
      <c r="BB194" s="37">
        <v>3252</v>
      </c>
      <c r="BC194" s="197">
        <v>42378</v>
      </c>
      <c r="BD194" s="54">
        <v>3499</v>
      </c>
      <c r="BE194" s="37">
        <v>2101</v>
      </c>
      <c r="BF194" s="224">
        <f t="shared" si="52"/>
        <v>5209</v>
      </c>
      <c r="BG194" s="27">
        <f t="shared" si="53"/>
        <v>5470</v>
      </c>
      <c r="BH194" s="64">
        <f t="shared" si="54"/>
        <v>5600</v>
      </c>
      <c r="BI194" s="197">
        <f t="shared" si="50"/>
        <v>2.3765996343692919</v>
      </c>
      <c r="BJ194" s="128"/>
      <c r="BK194" s="127"/>
    </row>
    <row r="195" spans="1:63" ht="20.100000000000001" customHeight="1" x14ac:dyDescent="0.2">
      <c r="A195" s="269"/>
      <c r="B195" s="336"/>
      <c r="C195" s="53" t="s">
        <v>182</v>
      </c>
      <c r="D195" s="54">
        <v>83</v>
      </c>
      <c r="E195" s="37">
        <v>83</v>
      </c>
      <c r="F195" s="37">
        <v>113</v>
      </c>
      <c r="G195" s="37">
        <v>179</v>
      </c>
      <c r="H195" s="37">
        <v>208</v>
      </c>
      <c r="I195" s="37">
        <v>151</v>
      </c>
      <c r="J195" s="37">
        <v>108</v>
      </c>
      <c r="K195" s="37">
        <v>135</v>
      </c>
      <c r="L195" s="37">
        <v>99</v>
      </c>
      <c r="M195" s="37">
        <v>31</v>
      </c>
      <c r="N195" s="37">
        <v>9</v>
      </c>
      <c r="O195" s="37">
        <v>29</v>
      </c>
      <c r="P195" s="214">
        <v>1228</v>
      </c>
      <c r="Q195" s="37">
        <v>60</v>
      </c>
      <c r="R195" s="37">
        <v>41</v>
      </c>
      <c r="S195" s="37">
        <v>28</v>
      </c>
      <c r="T195" s="37">
        <v>20</v>
      </c>
      <c r="U195" s="37">
        <v>23</v>
      </c>
      <c r="V195" s="37">
        <v>2</v>
      </c>
      <c r="W195" s="37">
        <v>2</v>
      </c>
      <c r="X195" s="37">
        <v>5</v>
      </c>
      <c r="Y195" s="37">
        <v>0</v>
      </c>
      <c r="Z195" s="37">
        <v>0</v>
      </c>
      <c r="AA195" s="37">
        <v>0</v>
      </c>
      <c r="AB195" s="37">
        <v>0</v>
      </c>
      <c r="AC195" s="214">
        <v>181</v>
      </c>
      <c r="AD195" s="54">
        <v>0</v>
      </c>
      <c r="AE195" s="37">
        <v>0</v>
      </c>
      <c r="AF195" s="37">
        <v>0</v>
      </c>
      <c r="AG195" s="37">
        <v>0</v>
      </c>
      <c r="AH195" s="37">
        <v>2</v>
      </c>
      <c r="AI195" s="37">
        <v>0</v>
      </c>
      <c r="AJ195" s="37">
        <v>0</v>
      </c>
      <c r="AK195" s="37">
        <v>0</v>
      </c>
      <c r="AL195" s="37">
        <v>0</v>
      </c>
      <c r="AM195" s="37">
        <v>1</v>
      </c>
      <c r="AN195" s="37">
        <v>0</v>
      </c>
      <c r="AO195" s="420">
        <v>0</v>
      </c>
      <c r="AP195" s="197">
        <v>3</v>
      </c>
      <c r="AQ195" s="37">
        <v>0</v>
      </c>
      <c r="AR195" s="37">
        <v>0</v>
      </c>
      <c r="AS195" s="37">
        <v>3</v>
      </c>
      <c r="AT195" s="37">
        <v>0</v>
      </c>
      <c r="AU195" s="37">
        <v>0</v>
      </c>
      <c r="AV195" s="37">
        <v>0</v>
      </c>
      <c r="AW195" s="37">
        <v>0</v>
      </c>
      <c r="AX195" s="37">
        <v>0</v>
      </c>
      <c r="AY195" s="37">
        <v>0</v>
      </c>
      <c r="AZ195" s="37">
        <v>0</v>
      </c>
      <c r="BA195" s="37">
        <v>0</v>
      </c>
      <c r="BB195" s="37">
        <v>0</v>
      </c>
      <c r="BC195" s="197">
        <v>3</v>
      </c>
      <c r="BD195" s="54">
        <v>0</v>
      </c>
      <c r="BE195" s="37">
        <v>0</v>
      </c>
      <c r="BF195" s="224">
        <f t="shared" si="52"/>
        <v>0</v>
      </c>
      <c r="BG195" s="27">
        <f t="shared" si="53"/>
        <v>0</v>
      </c>
      <c r="BH195" s="64">
        <f t="shared" si="54"/>
        <v>0</v>
      </c>
      <c r="BI195" s="197"/>
      <c r="BJ195" s="128"/>
      <c r="BK195" s="127"/>
    </row>
    <row r="196" spans="1:63" ht="20.100000000000001" customHeight="1" x14ac:dyDescent="0.2">
      <c r="A196" s="269"/>
      <c r="B196" s="336"/>
      <c r="C196" s="53" t="s">
        <v>183</v>
      </c>
      <c r="D196" s="54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1</v>
      </c>
      <c r="P196" s="214">
        <v>1</v>
      </c>
      <c r="Q196" s="37">
        <v>0</v>
      </c>
      <c r="R196" s="37">
        <v>0</v>
      </c>
      <c r="S196" s="37">
        <v>7</v>
      </c>
      <c r="T196" s="37">
        <v>7</v>
      </c>
      <c r="U196" s="37">
        <v>18</v>
      </c>
      <c r="V196" s="37">
        <v>14</v>
      </c>
      <c r="W196" s="37">
        <v>10</v>
      </c>
      <c r="X196" s="37">
        <v>34</v>
      </c>
      <c r="Y196" s="37">
        <v>54</v>
      </c>
      <c r="Z196" s="37">
        <v>47</v>
      </c>
      <c r="AA196" s="37">
        <v>16</v>
      </c>
      <c r="AB196" s="37">
        <v>27</v>
      </c>
      <c r="AC196" s="214">
        <v>234</v>
      </c>
      <c r="AD196" s="54">
        <v>24</v>
      </c>
      <c r="AE196" s="37">
        <v>40</v>
      </c>
      <c r="AF196" s="37">
        <v>35</v>
      </c>
      <c r="AG196" s="37">
        <v>19</v>
      </c>
      <c r="AH196" s="37">
        <v>10</v>
      </c>
      <c r="AI196" s="37">
        <v>8</v>
      </c>
      <c r="AJ196" s="37">
        <v>4</v>
      </c>
      <c r="AK196" s="37">
        <v>0</v>
      </c>
      <c r="AL196" s="37">
        <v>26</v>
      </c>
      <c r="AM196" s="37">
        <v>39</v>
      </c>
      <c r="AN196" s="37">
        <v>35</v>
      </c>
      <c r="AO196" s="420">
        <v>44</v>
      </c>
      <c r="AP196" s="197">
        <v>284</v>
      </c>
      <c r="AQ196" s="37">
        <v>33</v>
      </c>
      <c r="AR196" s="37">
        <v>29</v>
      </c>
      <c r="AS196" s="37">
        <v>38</v>
      </c>
      <c r="AT196" s="37">
        <v>31</v>
      </c>
      <c r="AU196" s="37">
        <v>29</v>
      </c>
      <c r="AV196" s="37">
        <v>11</v>
      </c>
      <c r="AW196" s="37">
        <v>18</v>
      </c>
      <c r="AX196" s="37">
        <v>15</v>
      </c>
      <c r="AY196" s="37">
        <v>14</v>
      </c>
      <c r="AZ196" s="37">
        <v>15</v>
      </c>
      <c r="BA196" s="37">
        <v>3</v>
      </c>
      <c r="BB196" s="37">
        <v>1</v>
      </c>
      <c r="BC196" s="197">
        <v>237</v>
      </c>
      <c r="BD196" s="54">
        <v>3</v>
      </c>
      <c r="BE196" s="37">
        <v>1</v>
      </c>
      <c r="BF196" s="224">
        <f t="shared" si="52"/>
        <v>64</v>
      </c>
      <c r="BG196" s="27">
        <f t="shared" si="53"/>
        <v>62</v>
      </c>
      <c r="BH196" s="64">
        <f t="shared" si="54"/>
        <v>4</v>
      </c>
      <c r="BI196" s="197">
        <f t="shared" si="50"/>
        <v>-93.548387096774206</v>
      </c>
      <c r="BJ196" s="128"/>
      <c r="BK196" s="127"/>
    </row>
    <row r="197" spans="1:63" ht="20.100000000000001" customHeight="1" x14ac:dyDescent="0.2">
      <c r="A197" s="269"/>
      <c r="B197" s="336"/>
      <c r="C197" s="53" t="s">
        <v>189</v>
      </c>
      <c r="D197" s="54">
        <v>62</v>
      </c>
      <c r="E197" s="37">
        <v>7</v>
      </c>
      <c r="F197" s="37">
        <v>14</v>
      </c>
      <c r="G197" s="37">
        <v>12</v>
      </c>
      <c r="H197" s="37">
        <v>18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214">
        <v>113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214">
        <v>0</v>
      </c>
      <c r="AD197" s="54">
        <v>0</v>
      </c>
      <c r="AE197" s="37">
        <v>0</v>
      </c>
      <c r="AF197" s="37">
        <v>0</v>
      </c>
      <c r="AG197" s="37">
        <v>0</v>
      </c>
      <c r="AH197" s="37">
        <v>0</v>
      </c>
      <c r="AI197" s="37">
        <v>0</v>
      </c>
      <c r="AJ197" s="37">
        <v>0</v>
      </c>
      <c r="AK197" s="37">
        <v>0</v>
      </c>
      <c r="AL197" s="37">
        <v>0</v>
      </c>
      <c r="AM197" s="37">
        <v>0</v>
      </c>
      <c r="AN197" s="37">
        <v>0</v>
      </c>
      <c r="AO197" s="420">
        <v>0</v>
      </c>
      <c r="AP197" s="197">
        <v>0</v>
      </c>
      <c r="AQ197" s="37">
        <v>0</v>
      </c>
      <c r="AR197" s="37">
        <v>0</v>
      </c>
      <c r="AS197" s="37">
        <v>0</v>
      </c>
      <c r="AT197" s="37">
        <v>0</v>
      </c>
      <c r="AU197" s="37">
        <v>0</v>
      </c>
      <c r="AV197" s="37">
        <v>0</v>
      </c>
      <c r="AW197" s="37">
        <v>0</v>
      </c>
      <c r="AX197" s="37">
        <v>0</v>
      </c>
      <c r="AY197" s="37">
        <v>0</v>
      </c>
      <c r="AZ197" s="37">
        <v>0</v>
      </c>
      <c r="BA197" s="37">
        <v>0</v>
      </c>
      <c r="BB197" s="37">
        <v>0</v>
      </c>
      <c r="BC197" s="197">
        <v>0</v>
      </c>
      <c r="BD197" s="54">
        <v>0</v>
      </c>
      <c r="BE197" s="37">
        <v>0</v>
      </c>
      <c r="BF197" s="224">
        <f t="shared" si="52"/>
        <v>0</v>
      </c>
      <c r="BG197" s="27">
        <f t="shared" si="53"/>
        <v>0</v>
      </c>
      <c r="BH197" s="64">
        <f t="shared" si="54"/>
        <v>0</v>
      </c>
      <c r="BI197" s="197"/>
      <c r="BJ197" s="128"/>
      <c r="BK197" s="127"/>
    </row>
    <row r="198" spans="1:63" ht="20.100000000000001" customHeight="1" x14ac:dyDescent="0.2">
      <c r="A198" s="269"/>
      <c r="B198" s="336"/>
      <c r="C198" s="53" t="s">
        <v>184</v>
      </c>
      <c r="D198" s="54">
        <v>1</v>
      </c>
      <c r="E198" s="37">
        <v>0</v>
      </c>
      <c r="F198" s="37">
        <v>1</v>
      </c>
      <c r="G198" s="37">
        <v>0</v>
      </c>
      <c r="H198" s="37">
        <v>0</v>
      </c>
      <c r="I198" s="37">
        <v>58</v>
      </c>
      <c r="J198" s="37">
        <v>8</v>
      </c>
      <c r="K198" s="37">
        <v>8</v>
      </c>
      <c r="L198" s="37">
        <v>1</v>
      </c>
      <c r="M198" s="37">
        <v>6</v>
      </c>
      <c r="N198" s="37">
        <v>5</v>
      </c>
      <c r="O198" s="37">
        <v>24</v>
      </c>
      <c r="P198" s="214">
        <v>112</v>
      </c>
      <c r="Q198" s="37">
        <v>85</v>
      </c>
      <c r="R198" s="37">
        <v>14</v>
      </c>
      <c r="S198" s="37">
        <v>50</v>
      </c>
      <c r="T198" s="37">
        <v>14</v>
      </c>
      <c r="U198" s="37">
        <v>28</v>
      </c>
      <c r="V198" s="37">
        <v>39</v>
      </c>
      <c r="W198" s="37">
        <v>15</v>
      </c>
      <c r="X198" s="37">
        <v>21</v>
      </c>
      <c r="Y198" s="37">
        <v>21</v>
      </c>
      <c r="Z198" s="37">
        <v>11</v>
      </c>
      <c r="AA198" s="37">
        <v>13</v>
      </c>
      <c r="AB198" s="37">
        <v>39</v>
      </c>
      <c r="AC198" s="214">
        <v>350</v>
      </c>
      <c r="AD198" s="54">
        <v>1</v>
      </c>
      <c r="AE198" s="37">
        <v>1</v>
      </c>
      <c r="AF198" s="37">
        <v>33</v>
      </c>
      <c r="AG198" s="37">
        <v>36</v>
      </c>
      <c r="AH198" s="37">
        <v>19</v>
      </c>
      <c r="AI198" s="37">
        <v>44</v>
      </c>
      <c r="AJ198" s="37">
        <v>13</v>
      </c>
      <c r="AK198" s="37">
        <v>12</v>
      </c>
      <c r="AL198" s="37">
        <v>15</v>
      </c>
      <c r="AM198" s="37">
        <v>8</v>
      </c>
      <c r="AN198" s="37">
        <v>3</v>
      </c>
      <c r="AO198" s="420">
        <v>1</v>
      </c>
      <c r="AP198" s="197">
        <v>186</v>
      </c>
      <c r="AQ198" s="37">
        <v>5</v>
      </c>
      <c r="AR198" s="37">
        <v>2</v>
      </c>
      <c r="AS198" s="37">
        <v>6</v>
      </c>
      <c r="AT198" s="37">
        <v>3</v>
      </c>
      <c r="AU198" s="37">
        <v>0</v>
      </c>
      <c r="AV198" s="37">
        <v>0</v>
      </c>
      <c r="AW198" s="37">
        <v>0</v>
      </c>
      <c r="AX198" s="37">
        <v>0</v>
      </c>
      <c r="AY198" s="37">
        <v>0</v>
      </c>
      <c r="AZ198" s="37">
        <v>0</v>
      </c>
      <c r="BA198" s="37">
        <v>0</v>
      </c>
      <c r="BB198" s="37">
        <v>0</v>
      </c>
      <c r="BC198" s="197">
        <v>16</v>
      </c>
      <c r="BD198" s="54">
        <v>0</v>
      </c>
      <c r="BE198" s="37">
        <v>0</v>
      </c>
      <c r="BF198" s="224">
        <f t="shared" si="52"/>
        <v>2</v>
      </c>
      <c r="BG198" s="27">
        <f t="shared" si="53"/>
        <v>7</v>
      </c>
      <c r="BH198" s="64">
        <f t="shared" si="54"/>
        <v>0</v>
      </c>
      <c r="BI198" s="197">
        <f t="shared" si="50"/>
        <v>-100</v>
      </c>
      <c r="BJ198" s="128"/>
      <c r="BK198" s="127"/>
    </row>
    <row r="199" spans="1:63" ht="20.100000000000001" customHeight="1" x14ac:dyDescent="0.2">
      <c r="A199" s="269"/>
      <c r="B199" s="336"/>
      <c r="C199" s="53" t="s">
        <v>185</v>
      </c>
      <c r="D199" s="54">
        <v>1</v>
      </c>
      <c r="E199" s="37">
        <v>3</v>
      </c>
      <c r="F199" s="37">
        <v>9</v>
      </c>
      <c r="G199" s="37">
        <v>0</v>
      </c>
      <c r="H199" s="37">
        <v>2</v>
      </c>
      <c r="I199" s="37">
        <v>3</v>
      </c>
      <c r="J199" s="37">
        <v>6</v>
      </c>
      <c r="K199" s="37">
        <v>1</v>
      </c>
      <c r="L199" s="37">
        <v>5</v>
      </c>
      <c r="M199" s="37">
        <v>3</v>
      </c>
      <c r="N199" s="37">
        <v>2</v>
      </c>
      <c r="O199" s="37">
        <v>8</v>
      </c>
      <c r="P199" s="214">
        <v>43</v>
      </c>
      <c r="Q199" s="37">
        <v>0</v>
      </c>
      <c r="R199" s="37">
        <v>2</v>
      </c>
      <c r="S199" s="37">
        <v>5</v>
      </c>
      <c r="T199" s="37">
        <v>3</v>
      </c>
      <c r="U199" s="37">
        <v>2</v>
      </c>
      <c r="V199" s="37">
        <v>1</v>
      </c>
      <c r="W199" s="37">
        <v>0</v>
      </c>
      <c r="X199" s="37">
        <v>1</v>
      </c>
      <c r="Y199" s="37">
        <v>8</v>
      </c>
      <c r="Z199" s="37">
        <v>0</v>
      </c>
      <c r="AA199" s="37">
        <v>1</v>
      </c>
      <c r="AB199" s="37">
        <v>8</v>
      </c>
      <c r="AC199" s="214">
        <v>31</v>
      </c>
      <c r="AD199" s="54">
        <v>1</v>
      </c>
      <c r="AE199" s="37">
        <v>2</v>
      </c>
      <c r="AF199" s="37">
        <v>7</v>
      </c>
      <c r="AG199" s="37">
        <v>0</v>
      </c>
      <c r="AH199" s="37">
        <v>4</v>
      </c>
      <c r="AI199" s="37">
        <v>8</v>
      </c>
      <c r="AJ199" s="37">
        <v>4</v>
      </c>
      <c r="AK199" s="37">
        <v>1</v>
      </c>
      <c r="AL199" s="37">
        <v>2</v>
      </c>
      <c r="AM199" s="37">
        <v>3</v>
      </c>
      <c r="AN199" s="37">
        <v>2</v>
      </c>
      <c r="AO199" s="420">
        <v>1</v>
      </c>
      <c r="AP199" s="197">
        <v>35</v>
      </c>
      <c r="AQ199" s="37">
        <v>1</v>
      </c>
      <c r="AR199" s="37">
        <v>1</v>
      </c>
      <c r="AS199" s="37">
        <v>0</v>
      </c>
      <c r="AT199" s="37">
        <v>0</v>
      </c>
      <c r="AU199" s="37">
        <v>0</v>
      </c>
      <c r="AV199" s="37">
        <v>0</v>
      </c>
      <c r="AW199" s="37">
        <v>0</v>
      </c>
      <c r="AX199" s="37">
        <v>0</v>
      </c>
      <c r="AY199" s="37">
        <v>1</v>
      </c>
      <c r="AZ199" s="37">
        <v>0</v>
      </c>
      <c r="BA199" s="37">
        <v>1</v>
      </c>
      <c r="BB199" s="37">
        <v>0</v>
      </c>
      <c r="BC199" s="197">
        <v>4</v>
      </c>
      <c r="BD199" s="54">
        <v>0</v>
      </c>
      <c r="BE199" s="37">
        <v>0</v>
      </c>
      <c r="BF199" s="224">
        <f t="shared" si="52"/>
        <v>3</v>
      </c>
      <c r="BG199" s="27">
        <f t="shared" si="53"/>
        <v>2</v>
      </c>
      <c r="BH199" s="64">
        <f t="shared" si="54"/>
        <v>0</v>
      </c>
      <c r="BI199" s="197">
        <f t="shared" si="50"/>
        <v>-100</v>
      </c>
      <c r="BJ199" s="128"/>
      <c r="BK199" s="127"/>
    </row>
    <row r="200" spans="1:63" ht="20.100000000000001" customHeight="1" thickBot="1" x14ac:dyDescent="0.25">
      <c r="A200" s="269"/>
      <c r="B200" s="336"/>
      <c r="C200" s="53" t="s">
        <v>181</v>
      </c>
      <c r="D200" s="54">
        <v>64</v>
      </c>
      <c r="E200" s="37">
        <v>33</v>
      </c>
      <c r="F200" s="37">
        <v>40</v>
      </c>
      <c r="G200" s="37">
        <v>32</v>
      </c>
      <c r="H200" s="37">
        <v>36</v>
      </c>
      <c r="I200" s="37">
        <v>36</v>
      </c>
      <c r="J200" s="37">
        <v>23</v>
      </c>
      <c r="K200" s="37">
        <v>14</v>
      </c>
      <c r="L200" s="37">
        <v>17</v>
      </c>
      <c r="M200" s="37">
        <v>179</v>
      </c>
      <c r="N200" s="37">
        <v>18</v>
      </c>
      <c r="O200" s="37">
        <v>41</v>
      </c>
      <c r="P200" s="214">
        <v>533</v>
      </c>
      <c r="Q200" s="37">
        <v>29</v>
      </c>
      <c r="R200" s="37">
        <v>23</v>
      </c>
      <c r="S200" s="37">
        <v>35</v>
      </c>
      <c r="T200" s="37">
        <v>39</v>
      </c>
      <c r="U200" s="37">
        <v>52</v>
      </c>
      <c r="V200" s="37">
        <v>31</v>
      </c>
      <c r="W200" s="37">
        <v>179</v>
      </c>
      <c r="X200" s="37">
        <v>40</v>
      </c>
      <c r="Y200" s="37">
        <v>30</v>
      </c>
      <c r="Z200" s="37">
        <v>40</v>
      </c>
      <c r="AA200" s="37">
        <v>65</v>
      </c>
      <c r="AB200" s="37">
        <v>234</v>
      </c>
      <c r="AC200" s="214">
        <v>797</v>
      </c>
      <c r="AD200" s="54">
        <v>54</v>
      </c>
      <c r="AE200" s="37">
        <v>30</v>
      </c>
      <c r="AF200" s="37">
        <v>59</v>
      </c>
      <c r="AG200" s="37">
        <v>67</v>
      </c>
      <c r="AH200" s="37">
        <v>49</v>
      </c>
      <c r="AI200" s="37">
        <v>51</v>
      </c>
      <c r="AJ200" s="37">
        <v>62</v>
      </c>
      <c r="AK200" s="37">
        <v>80</v>
      </c>
      <c r="AL200" s="37">
        <v>211</v>
      </c>
      <c r="AM200" s="37">
        <v>72</v>
      </c>
      <c r="AN200" s="37">
        <v>64</v>
      </c>
      <c r="AO200" s="420">
        <v>138</v>
      </c>
      <c r="AP200" s="197">
        <v>937</v>
      </c>
      <c r="AQ200" s="37">
        <v>106</v>
      </c>
      <c r="AR200" s="37">
        <v>79</v>
      </c>
      <c r="AS200" s="37">
        <v>99</v>
      </c>
      <c r="AT200" s="37">
        <v>72</v>
      </c>
      <c r="AU200" s="37">
        <v>95</v>
      </c>
      <c r="AV200" s="37">
        <v>112</v>
      </c>
      <c r="AW200" s="37">
        <v>128</v>
      </c>
      <c r="AX200" s="37">
        <v>132</v>
      </c>
      <c r="AY200" s="37">
        <v>89</v>
      </c>
      <c r="AZ200" s="37">
        <v>104</v>
      </c>
      <c r="BA200" s="37">
        <v>119</v>
      </c>
      <c r="BB200" s="37">
        <v>159</v>
      </c>
      <c r="BC200" s="197">
        <v>1294</v>
      </c>
      <c r="BD200" s="54">
        <v>177</v>
      </c>
      <c r="BE200" s="37">
        <v>128</v>
      </c>
      <c r="BF200" s="224">
        <f t="shared" si="52"/>
        <v>84</v>
      </c>
      <c r="BG200" s="27">
        <f t="shared" si="53"/>
        <v>185</v>
      </c>
      <c r="BH200" s="64">
        <f t="shared" si="54"/>
        <v>305</v>
      </c>
      <c r="BI200" s="189">
        <f t="shared" si="50"/>
        <v>64.86486486486487</v>
      </c>
      <c r="BJ200" s="128"/>
      <c r="BK200" s="127"/>
    </row>
    <row r="201" spans="1:63" ht="20.100000000000001" customHeight="1" x14ac:dyDescent="0.25">
      <c r="A201" s="269"/>
      <c r="B201" s="348" t="s">
        <v>33</v>
      </c>
      <c r="C201" s="436"/>
      <c r="D201" s="237">
        <v>533</v>
      </c>
      <c r="E201" s="236">
        <v>628</v>
      </c>
      <c r="F201" s="236">
        <v>517</v>
      </c>
      <c r="G201" s="236">
        <v>539</v>
      </c>
      <c r="H201" s="236">
        <v>364</v>
      </c>
      <c r="I201" s="236">
        <v>514</v>
      </c>
      <c r="J201" s="236">
        <v>516</v>
      </c>
      <c r="K201" s="236">
        <v>392</v>
      </c>
      <c r="L201" s="236">
        <v>424</v>
      </c>
      <c r="M201" s="236">
        <v>417</v>
      </c>
      <c r="N201" s="236">
        <v>336</v>
      </c>
      <c r="O201" s="236">
        <v>512</v>
      </c>
      <c r="P201" s="235">
        <v>5692</v>
      </c>
      <c r="Q201" s="236">
        <v>469</v>
      </c>
      <c r="R201" s="236">
        <v>204</v>
      </c>
      <c r="S201" s="236">
        <v>614</v>
      </c>
      <c r="T201" s="236">
        <v>567</v>
      </c>
      <c r="U201" s="236">
        <v>391</v>
      </c>
      <c r="V201" s="236">
        <v>576</v>
      </c>
      <c r="W201" s="236">
        <v>334</v>
      </c>
      <c r="X201" s="236">
        <v>302</v>
      </c>
      <c r="Y201" s="236">
        <v>392</v>
      </c>
      <c r="Z201" s="236">
        <v>237</v>
      </c>
      <c r="AA201" s="236">
        <v>368</v>
      </c>
      <c r="AB201" s="236">
        <v>262</v>
      </c>
      <c r="AC201" s="235">
        <v>4716</v>
      </c>
      <c r="AD201" s="237">
        <v>331</v>
      </c>
      <c r="AE201" s="236">
        <v>236</v>
      </c>
      <c r="AF201" s="236">
        <v>341</v>
      </c>
      <c r="AG201" s="236">
        <v>314</v>
      </c>
      <c r="AH201" s="236">
        <v>301</v>
      </c>
      <c r="AI201" s="236">
        <v>260</v>
      </c>
      <c r="AJ201" s="236">
        <v>270</v>
      </c>
      <c r="AK201" s="236">
        <v>245</v>
      </c>
      <c r="AL201" s="236">
        <v>205</v>
      </c>
      <c r="AM201" s="236">
        <v>269</v>
      </c>
      <c r="AN201" s="236">
        <v>217</v>
      </c>
      <c r="AO201" s="238">
        <v>293</v>
      </c>
      <c r="AP201" s="235">
        <v>3282</v>
      </c>
      <c r="AQ201" s="236">
        <v>293</v>
      </c>
      <c r="AR201" s="236">
        <v>247</v>
      </c>
      <c r="AS201" s="236">
        <v>223</v>
      </c>
      <c r="AT201" s="236">
        <v>219</v>
      </c>
      <c r="AU201" s="236">
        <v>273</v>
      </c>
      <c r="AV201" s="236">
        <v>217</v>
      </c>
      <c r="AW201" s="236">
        <v>227</v>
      </c>
      <c r="AX201" s="236">
        <v>229</v>
      </c>
      <c r="AY201" s="236">
        <v>147</v>
      </c>
      <c r="AZ201" s="236">
        <v>261</v>
      </c>
      <c r="BA201" s="236">
        <v>167</v>
      </c>
      <c r="BB201" s="236">
        <v>151</v>
      </c>
      <c r="BC201" s="235">
        <v>2654</v>
      </c>
      <c r="BD201" s="237">
        <v>222</v>
      </c>
      <c r="BE201" s="236">
        <v>208</v>
      </c>
      <c r="BF201" s="360">
        <f t="shared" si="52"/>
        <v>567</v>
      </c>
      <c r="BG201" s="353">
        <f t="shared" si="53"/>
        <v>540</v>
      </c>
      <c r="BH201" s="363">
        <f t="shared" si="54"/>
        <v>430</v>
      </c>
      <c r="BI201" s="366">
        <f t="shared" si="50"/>
        <v>-20.370370370370374</v>
      </c>
      <c r="BJ201" s="128"/>
      <c r="BK201" s="127"/>
    </row>
    <row r="202" spans="1:63" ht="20.100000000000001" customHeight="1" x14ac:dyDescent="0.2">
      <c r="A202" s="269"/>
      <c r="B202" s="336"/>
      <c r="C202" s="53" t="s">
        <v>178</v>
      </c>
      <c r="D202" s="298">
        <v>12</v>
      </c>
      <c r="E202" s="204">
        <v>216</v>
      </c>
      <c r="F202" s="204">
        <v>10</v>
      </c>
      <c r="G202" s="204">
        <v>13</v>
      </c>
      <c r="H202" s="204">
        <v>12</v>
      </c>
      <c r="I202" s="204">
        <v>21</v>
      </c>
      <c r="J202" s="204">
        <v>17</v>
      </c>
      <c r="K202" s="204">
        <v>13</v>
      </c>
      <c r="L202" s="204">
        <v>28</v>
      </c>
      <c r="M202" s="204">
        <v>20</v>
      </c>
      <c r="N202" s="204">
        <v>3</v>
      </c>
      <c r="O202" s="204">
        <v>10</v>
      </c>
      <c r="P202" s="214">
        <v>375</v>
      </c>
      <c r="Q202" s="204">
        <v>54</v>
      </c>
      <c r="R202" s="204">
        <v>4</v>
      </c>
      <c r="S202" s="204">
        <v>21</v>
      </c>
      <c r="T202" s="204">
        <v>10</v>
      </c>
      <c r="U202" s="204">
        <v>18</v>
      </c>
      <c r="V202" s="204">
        <v>225</v>
      </c>
      <c r="W202" s="204">
        <v>20</v>
      </c>
      <c r="X202" s="204">
        <v>28</v>
      </c>
      <c r="Y202" s="204">
        <v>6</v>
      </c>
      <c r="Z202" s="204">
        <v>21</v>
      </c>
      <c r="AA202" s="204">
        <v>113</v>
      </c>
      <c r="AB202" s="204">
        <v>17</v>
      </c>
      <c r="AC202" s="214">
        <v>537</v>
      </c>
      <c r="AD202" s="298">
        <v>26</v>
      </c>
      <c r="AE202" s="204">
        <v>28</v>
      </c>
      <c r="AF202" s="204">
        <v>87</v>
      </c>
      <c r="AG202" s="204">
        <v>47</v>
      </c>
      <c r="AH202" s="204">
        <v>35</v>
      </c>
      <c r="AI202" s="204">
        <v>20</v>
      </c>
      <c r="AJ202" s="204">
        <v>23</v>
      </c>
      <c r="AK202" s="204">
        <v>32</v>
      </c>
      <c r="AL202" s="204">
        <v>15</v>
      </c>
      <c r="AM202" s="204">
        <v>23</v>
      </c>
      <c r="AN202" s="204">
        <v>9</v>
      </c>
      <c r="AO202" s="424">
        <v>55</v>
      </c>
      <c r="AP202" s="306">
        <v>400</v>
      </c>
      <c r="AQ202" s="204">
        <v>25</v>
      </c>
      <c r="AR202" s="204">
        <v>19</v>
      </c>
      <c r="AS202" s="204">
        <v>16</v>
      </c>
      <c r="AT202" s="204">
        <v>46</v>
      </c>
      <c r="AU202" s="204">
        <v>26</v>
      </c>
      <c r="AV202" s="204">
        <v>15</v>
      </c>
      <c r="AW202" s="204">
        <v>18</v>
      </c>
      <c r="AX202" s="204">
        <v>19</v>
      </c>
      <c r="AY202" s="204">
        <v>8</v>
      </c>
      <c r="AZ202" s="204">
        <v>45</v>
      </c>
      <c r="BA202" s="204">
        <v>20</v>
      </c>
      <c r="BB202" s="204">
        <v>25</v>
      </c>
      <c r="BC202" s="306">
        <v>282</v>
      </c>
      <c r="BD202" s="298">
        <v>47</v>
      </c>
      <c r="BE202" s="204">
        <v>25</v>
      </c>
      <c r="BF202" s="224">
        <f t="shared" si="52"/>
        <v>54</v>
      </c>
      <c r="BG202" s="27">
        <f t="shared" si="53"/>
        <v>44</v>
      </c>
      <c r="BH202" s="64">
        <f t="shared" si="54"/>
        <v>72</v>
      </c>
      <c r="BI202" s="197">
        <f t="shared" si="50"/>
        <v>63.636363636363647</v>
      </c>
      <c r="BJ202" s="128"/>
      <c r="BK202" s="127"/>
    </row>
    <row r="203" spans="1:63" ht="20.100000000000001" customHeight="1" x14ac:dyDescent="0.2">
      <c r="A203" s="269"/>
      <c r="B203" s="336"/>
      <c r="C203" s="53" t="s">
        <v>177</v>
      </c>
      <c r="D203" s="298">
        <v>412</v>
      </c>
      <c r="E203" s="204">
        <v>327</v>
      </c>
      <c r="F203" s="204">
        <v>316</v>
      </c>
      <c r="G203" s="204">
        <v>323</v>
      </c>
      <c r="H203" s="204">
        <v>285</v>
      </c>
      <c r="I203" s="204">
        <v>246</v>
      </c>
      <c r="J203" s="204">
        <v>292</v>
      </c>
      <c r="K203" s="204">
        <v>292</v>
      </c>
      <c r="L203" s="204">
        <v>262</v>
      </c>
      <c r="M203" s="204">
        <v>253</v>
      </c>
      <c r="N203" s="204">
        <v>236</v>
      </c>
      <c r="O203" s="204">
        <v>267</v>
      </c>
      <c r="P203" s="214">
        <v>3511</v>
      </c>
      <c r="Q203" s="204">
        <v>200</v>
      </c>
      <c r="R203" s="204">
        <v>128</v>
      </c>
      <c r="S203" s="204">
        <v>385</v>
      </c>
      <c r="T203" s="204">
        <v>219</v>
      </c>
      <c r="U203" s="204">
        <v>215</v>
      </c>
      <c r="V203" s="204">
        <v>192</v>
      </c>
      <c r="W203" s="204">
        <v>135</v>
      </c>
      <c r="X203" s="204">
        <v>135</v>
      </c>
      <c r="Y203" s="204">
        <v>188</v>
      </c>
      <c r="Z203" s="204">
        <v>117</v>
      </c>
      <c r="AA203" s="204">
        <v>154</v>
      </c>
      <c r="AB203" s="204">
        <v>156</v>
      </c>
      <c r="AC203" s="214">
        <v>2224</v>
      </c>
      <c r="AD203" s="298">
        <v>138</v>
      </c>
      <c r="AE203" s="204">
        <v>97</v>
      </c>
      <c r="AF203" s="204">
        <v>127</v>
      </c>
      <c r="AG203" s="204">
        <v>105</v>
      </c>
      <c r="AH203" s="204">
        <v>119</v>
      </c>
      <c r="AI203" s="204">
        <v>88</v>
      </c>
      <c r="AJ203" s="204">
        <v>108</v>
      </c>
      <c r="AK203" s="204">
        <v>92</v>
      </c>
      <c r="AL203" s="204">
        <v>77</v>
      </c>
      <c r="AM203" s="204">
        <v>138</v>
      </c>
      <c r="AN203" s="204">
        <v>128</v>
      </c>
      <c r="AO203" s="424">
        <v>127</v>
      </c>
      <c r="AP203" s="306">
        <v>1344</v>
      </c>
      <c r="AQ203" s="204">
        <v>136</v>
      </c>
      <c r="AR203" s="204">
        <v>140</v>
      </c>
      <c r="AS203" s="204">
        <v>134</v>
      </c>
      <c r="AT203" s="204">
        <v>115</v>
      </c>
      <c r="AU203" s="204">
        <v>113</v>
      </c>
      <c r="AV203" s="204">
        <v>115</v>
      </c>
      <c r="AW203" s="204">
        <v>113</v>
      </c>
      <c r="AX203" s="204">
        <v>85</v>
      </c>
      <c r="AY203" s="204">
        <v>88</v>
      </c>
      <c r="AZ203" s="204">
        <v>144</v>
      </c>
      <c r="BA203" s="204">
        <v>106</v>
      </c>
      <c r="BB203" s="204">
        <v>69</v>
      </c>
      <c r="BC203" s="306">
        <v>1358</v>
      </c>
      <c r="BD203" s="298">
        <v>116</v>
      </c>
      <c r="BE203" s="204">
        <v>87</v>
      </c>
      <c r="BF203" s="224">
        <f t="shared" si="52"/>
        <v>235</v>
      </c>
      <c r="BG203" s="27">
        <f t="shared" si="53"/>
        <v>276</v>
      </c>
      <c r="BH203" s="64">
        <f t="shared" si="54"/>
        <v>203</v>
      </c>
      <c r="BI203" s="197">
        <f t="shared" si="50"/>
        <v>-26.449275362318836</v>
      </c>
      <c r="BJ203" s="128"/>
      <c r="BK203" s="127"/>
    </row>
    <row r="204" spans="1:63" ht="20.100000000000001" customHeight="1" x14ac:dyDescent="0.2">
      <c r="A204" s="269"/>
      <c r="B204" s="336"/>
      <c r="C204" s="53" t="s">
        <v>190</v>
      </c>
      <c r="D204" s="298">
        <v>0</v>
      </c>
      <c r="E204" s="204">
        <v>0</v>
      </c>
      <c r="F204" s="204">
        <v>0</v>
      </c>
      <c r="G204" s="204">
        <v>0</v>
      </c>
      <c r="H204" s="204">
        <v>0</v>
      </c>
      <c r="I204" s="204">
        <v>0</v>
      </c>
      <c r="J204" s="204">
        <v>0</v>
      </c>
      <c r="K204" s="204">
        <v>0</v>
      </c>
      <c r="L204" s="204">
        <v>0</v>
      </c>
      <c r="M204" s="204">
        <v>0</v>
      </c>
      <c r="N204" s="204">
        <v>0</v>
      </c>
      <c r="O204" s="204">
        <v>0</v>
      </c>
      <c r="P204" s="214">
        <v>0</v>
      </c>
      <c r="Q204" s="204">
        <v>1</v>
      </c>
      <c r="R204" s="204">
        <v>0</v>
      </c>
      <c r="S204" s="204">
        <v>0</v>
      </c>
      <c r="T204" s="204">
        <v>0</v>
      </c>
      <c r="U204" s="204">
        <v>0</v>
      </c>
      <c r="V204" s="204">
        <v>0</v>
      </c>
      <c r="W204" s="204">
        <v>1</v>
      </c>
      <c r="X204" s="204">
        <v>0</v>
      </c>
      <c r="Y204" s="204">
        <v>0</v>
      </c>
      <c r="Z204" s="204">
        <v>0</v>
      </c>
      <c r="AA204" s="204">
        <v>0</v>
      </c>
      <c r="AB204" s="204">
        <v>0</v>
      </c>
      <c r="AC204" s="214">
        <v>2</v>
      </c>
      <c r="AD204" s="298">
        <v>0</v>
      </c>
      <c r="AE204" s="204">
        <v>0</v>
      </c>
      <c r="AF204" s="204">
        <v>0</v>
      </c>
      <c r="AG204" s="204">
        <v>0</v>
      </c>
      <c r="AH204" s="204">
        <v>0</v>
      </c>
      <c r="AI204" s="204">
        <v>0</v>
      </c>
      <c r="AJ204" s="204">
        <v>0</v>
      </c>
      <c r="AK204" s="204">
        <v>0</v>
      </c>
      <c r="AL204" s="204">
        <v>0</v>
      </c>
      <c r="AM204" s="204">
        <v>0</v>
      </c>
      <c r="AN204" s="204">
        <v>0</v>
      </c>
      <c r="AO204" s="424">
        <v>0</v>
      </c>
      <c r="AP204" s="306">
        <v>0</v>
      </c>
      <c r="AQ204" s="204">
        <v>0</v>
      </c>
      <c r="AR204" s="204">
        <v>0</v>
      </c>
      <c r="AS204" s="204">
        <v>0</v>
      </c>
      <c r="AT204" s="204">
        <v>0</v>
      </c>
      <c r="AU204" s="204">
        <v>0</v>
      </c>
      <c r="AV204" s="204">
        <v>0</v>
      </c>
      <c r="AW204" s="204">
        <v>0</v>
      </c>
      <c r="AX204" s="204">
        <v>0</v>
      </c>
      <c r="AY204" s="204">
        <v>0</v>
      </c>
      <c r="AZ204" s="204">
        <v>0</v>
      </c>
      <c r="BA204" s="204">
        <v>0</v>
      </c>
      <c r="BB204" s="204">
        <v>0</v>
      </c>
      <c r="BC204" s="306">
        <v>0</v>
      </c>
      <c r="BD204" s="298">
        <v>0</v>
      </c>
      <c r="BE204" s="204">
        <v>0</v>
      </c>
      <c r="BF204" s="224">
        <f t="shared" si="52"/>
        <v>0</v>
      </c>
      <c r="BG204" s="27">
        <f t="shared" si="53"/>
        <v>0</v>
      </c>
      <c r="BH204" s="64">
        <f t="shared" si="54"/>
        <v>0</v>
      </c>
      <c r="BI204" s="197"/>
      <c r="BJ204" s="128"/>
      <c r="BK204" s="127"/>
    </row>
    <row r="205" spans="1:63" ht="20.100000000000001" customHeight="1" x14ac:dyDescent="0.2">
      <c r="A205" s="269"/>
      <c r="B205" s="336"/>
      <c r="C205" s="53" t="s">
        <v>186</v>
      </c>
      <c r="D205" s="298">
        <v>0</v>
      </c>
      <c r="E205" s="204">
        <v>0</v>
      </c>
      <c r="F205" s="204">
        <v>0</v>
      </c>
      <c r="G205" s="204">
        <v>0</v>
      </c>
      <c r="H205" s="204">
        <v>0</v>
      </c>
      <c r="I205" s="204">
        <v>0</v>
      </c>
      <c r="J205" s="204">
        <v>0</v>
      </c>
      <c r="K205" s="204">
        <v>0</v>
      </c>
      <c r="L205" s="204">
        <v>0</v>
      </c>
      <c r="M205" s="204">
        <v>0</v>
      </c>
      <c r="N205" s="204">
        <v>0</v>
      </c>
      <c r="O205" s="204">
        <v>0</v>
      </c>
      <c r="P205" s="214">
        <v>0</v>
      </c>
      <c r="Q205" s="204">
        <v>0</v>
      </c>
      <c r="R205" s="204">
        <v>0</v>
      </c>
      <c r="S205" s="204">
        <v>0</v>
      </c>
      <c r="T205" s="204">
        <v>3</v>
      </c>
      <c r="U205" s="204">
        <v>1</v>
      </c>
      <c r="V205" s="204">
        <v>0</v>
      </c>
      <c r="W205" s="204">
        <v>0</v>
      </c>
      <c r="X205" s="204">
        <v>4</v>
      </c>
      <c r="Y205" s="204">
        <v>0</v>
      </c>
      <c r="Z205" s="204">
        <v>0</v>
      </c>
      <c r="AA205" s="204">
        <v>1</v>
      </c>
      <c r="AB205" s="204">
        <v>0</v>
      </c>
      <c r="AC205" s="214">
        <v>9</v>
      </c>
      <c r="AD205" s="298">
        <v>0</v>
      </c>
      <c r="AE205" s="204">
        <v>0</v>
      </c>
      <c r="AF205" s="204">
        <v>1</v>
      </c>
      <c r="AG205" s="204">
        <v>0</v>
      </c>
      <c r="AH205" s="204">
        <v>0</v>
      </c>
      <c r="AI205" s="204">
        <v>0</v>
      </c>
      <c r="AJ205" s="204">
        <v>0</v>
      </c>
      <c r="AK205" s="204">
        <v>0</v>
      </c>
      <c r="AL205" s="204">
        <v>0</v>
      </c>
      <c r="AM205" s="204">
        <v>0</v>
      </c>
      <c r="AN205" s="204">
        <v>2</v>
      </c>
      <c r="AO205" s="424">
        <v>3</v>
      </c>
      <c r="AP205" s="306">
        <v>6</v>
      </c>
      <c r="AQ205" s="204">
        <v>0</v>
      </c>
      <c r="AR205" s="204">
        <v>0</v>
      </c>
      <c r="AS205" s="204">
        <v>0</v>
      </c>
      <c r="AT205" s="204">
        <v>0</v>
      </c>
      <c r="AU205" s="204">
        <v>0</v>
      </c>
      <c r="AV205" s="204">
        <v>0</v>
      </c>
      <c r="AW205" s="204">
        <v>0</v>
      </c>
      <c r="AX205" s="204">
        <v>0</v>
      </c>
      <c r="AY205" s="204">
        <v>0</v>
      </c>
      <c r="AZ205" s="204">
        <v>1</v>
      </c>
      <c r="BA205" s="204">
        <v>0</v>
      </c>
      <c r="BB205" s="204">
        <v>0</v>
      </c>
      <c r="BC205" s="306">
        <v>1</v>
      </c>
      <c r="BD205" s="298">
        <v>0</v>
      </c>
      <c r="BE205" s="204">
        <v>0</v>
      </c>
      <c r="BF205" s="224">
        <f t="shared" si="52"/>
        <v>0</v>
      </c>
      <c r="BG205" s="27">
        <f t="shared" si="53"/>
        <v>0</v>
      </c>
      <c r="BH205" s="64">
        <f t="shared" si="54"/>
        <v>0</v>
      </c>
      <c r="BI205" s="197"/>
      <c r="BJ205" s="128"/>
      <c r="BK205" s="127"/>
    </row>
    <row r="206" spans="1:63" ht="20.100000000000001" customHeight="1" x14ac:dyDescent="0.2">
      <c r="A206" s="269"/>
      <c r="B206" s="336"/>
      <c r="C206" s="53" t="s">
        <v>180</v>
      </c>
      <c r="D206" s="298">
        <v>76</v>
      </c>
      <c r="E206" s="204">
        <v>63</v>
      </c>
      <c r="F206" s="204">
        <v>102</v>
      </c>
      <c r="G206" s="204">
        <v>153</v>
      </c>
      <c r="H206" s="204">
        <v>60</v>
      </c>
      <c r="I206" s="204">
        <v>205</v>
      </c>
      <c r="J206" s="204">
        <v>191</v>
      </c>
      <c r="K206" s="204">
        <v>80</v>
      </c>
      <c r="L206" s="204">
        <v>119</v>
      </c>
      <c r="M206" s="204">
        <v>130</v>
      </c>
      <c r="N206" s="204">
        <v>89</v>
      </c>
      <c r="O206" s="204">
        <v>147</v>
      </c>
      <c r="P206" s="214">
        <v>1415</v>
      </c>
      <c r="Q206" s="204">
        <v>197</v>
      </c>
      <c r="R206" s="204">
        <v>70</v>
      </c>
      <c r="S206" s="204">
        <v>188</v>
      </c>
      <c r="T206" s="204">
        <v>326</v>
      </c>
      <c r="U206" s="204">
        <v>154</v>
      </c>
      <c r="V206" s="204">
        <v>157</v>
      </c>
      <c r="W206" s="204">
        <v>122</v>
      </c>
      <c r="X206" s="204">
        <v>132</v>
      </c>
      <c r="Y206" s="204">
        <v>191</v>
      </c>
      <c r="Z206" s="204">
        <v>91</v>
      </c>
      <c r="AA206" s="204">
        <v>98</v>
      </c>
      <c r="AB206" s="204">
        <v>73</v>
      </c>
      <c r="AC206" s="214">
        <v>1799</v>
      </c>
      <c r="AD206" s="298">
        <v>157</v>
      </c>
      <c r="AE206" s="204">
        <v>105</v>
      </c>
      <c r="AF206" s="204">
        <v>124</v>
      </c>
      <c r="AG206" s="204">
        <v>100</v>
      </c>
      <c r="AH206" s="204">
        <v>90</v>
      </c>
      <c r="AI206" s="204">
        <v>120</v>
      </c>
      <c r="AJ206" s="204">
        <v>135</v>
      </c>
      <c r="AK206" s="204">
        <v>118</v>
      </c>
      <c r="AL206" s="204">
        <v>111</v>
      </c>
      <c r="AM206" s="204">
        <v>105</v>
      </c>
      <c r="AN206" s="204">
        <v>77</v>
      </c>
      <c r="AO206" s="424">
        <v>107</v>
      </c>
      <c r="AP206" s="306">
        <v>1349</v>
      </c>
      <c r="AQ206" s="204">
        <v>129</v>
      </c>
      <c r="AR206" s="204">
        <v>68</v>
      </c>
      <c r="AS206" s="204">
        <v>54</v>
      </c>
      <c r="AT206" s="204">
        <v>56</v>
      </c>
      <c r="AU206" s="204">
        <v>93</v>
      </c>
      <c r="AV206" s="204">
        <v>86</v>
      </c>
      <c r="AW206" s="204">
        <v>81</v>
      </c>
      <c r="AX206" s="204">
        <v>122</v>
      </c>
      <c r="AY206" s="204">
        <v>47</v>
      </c>
      <c r="AZ206" s="204">
        <v>66</v>
      </c>
      <c r="BA206" s="204">
        <v>33</v>
      </c>
      <c r="BB206" s="204">
        <v>45</v>
      </c>
      <c r="BC206" s="306">
        <v>880</v>
      </c>
      <c r="BD206" s="298">
        <v>46</v>
      </c>
      <c r="BE206" s="204">
        <v>75</v>
      </c>
      <c r="BF206" s="224">
        <f t="shared" si="52"/>
        <v>262</v>
      </c>
      <c r="BG206" s="27">
        <f t="shared" si="53"/>
        <v>197</v>
      </c>
      <c r="BH206" s="64">
        <f t="shared" si="54"/>
        <v>121</v>
      </c>
      <c r="BI206" s="197">
        <f t="shared" si="50"/>
        <v>-38.578680203045693</v>
      </c>
      <c r="BJ206" s="128"/>
      <c r="BK206" s="127"/>
    </row>
    <row r="207" spans="1:63" ht="20.100000000000001" customHeight="1" x14ac:dyDescent="0.2">
      <c r="A207" s="269"/>
      <c r="B207" s="336"/>
      <c r="C207" s="53" t="s">
        <v>184</v>
      </c>
      <c r="D207" s="298">
        <v>31</v>
      </c>
      <c r="E207" s="204">
        <v>19</v>
      </c>
      <c r="F207" s="204">
        <v>85</v>
      </c>
      <c r="G207" s="204">
        <v>46</v>
      </c>
      <c r="H207" s="204">
        <v>5</v>
      </c>
      <c r="I207" s="204">
        <v>26</v>
      </c>
      <c r="J207" s="204">
        <v>7</v>
      </c>
      <c r="K207" s="204">
        <v>4</v>
      </c>
      <c r="L207" s="204">
        <v>7</v>
      </c>
      <c r="M207" s="204">
        <v>2</v>
      </c>
      <c r="N207" s="204">
        <v>4</v>
      </c>
      <c r="O207" s="204">
        <v>81</v>
      </c>
      <c r="P207" s="214">
        <v>317</v>
      </c>
      <c r="Q207" s="204">
        <v>3</v>
      </c>
      <c r="R207" s="204">
        <v>0</v>
      </c>
      <c r="S207" s="204">
        <v>3</v>
      </c>
      <c r="T207" s="204">
        <v>2</v>
      </c>
      <c r="U207" s="204">
        <v>0</v>
      </c>
      <c r="V207" s="204">
        <v>0</v>
      </c>
      <c r="W207" s="204">
        <v>54</v>
      </c>
      <c r="X207" s="204">
        <v>0</v>
      </c>
      <c r="Y207" s="204">
        <v>0</v>
      </c>
      <c r="Z207" s="204">
        <v>4</v>
      </c>
      <c r="AA207" s="204">
        <v>0</v>
      </c>
      <c r="AB207" s="204">
        <v>2</v>
      </c>
      <c r="AC207" s="214">
        <v>68</v>
      </c>
      <c r="AD207" s="298">
        <v>2</v>
      </c>
      <c r="AE207" s="204">
        <v>4</v>
      </c>
      <c r="AF207" s="204">
        <v>0</v>
      </c>
      <c r="AG207" s="204">
        <v>61</v>
      </c>
      <c r="AH207" s="204">
        <v>51</v>
      </c>
      <c r="AI207" s="204">
        <v>25</v>
      </c>
      <c r="AJ207" s="204">
        <v>1</v>
      </c>
      <c r="AK207" s="204">
        <v>0</v>
      </c>
      <c r="AL207" s="204">
        <v>0</v>
      </c>
      <c r="AM207" s="204">
        <v>0</v>
      </c>
      <c r="AN207" s="204">
        <v>0</v>
      </c>
      <c r="AO207" s="424">
        <v>0</v>
      </c>
      <c r="AP207" s="306">
        <v>144</v>
      </c>
      <c r="AQ207" s="204">
        <v>0</v>
      </c>
      <c r="AR207" s="204">
        <v>15</v>
      </c>
      <c r="AS207" s="204">
        <v>18</v>
      </c>
      <c r="AT207" s="204">
        <v>0</v>
      </c>
      <c r="AU207" s="204">
        <v>37</v>
      </c>
      <c r="AV207" s="204">
        <v>0</v>
      </c>
      <c r="AW207" s="204">
        <v>13</v>
      </c>
      <c r="AX207" s="204">
        <v>3</v>
      </c>
      <c r="AY207" s="204">
        <v>3</v>
      </c>
      <c r="AZ207" s="204">
        <v>3</v>
      </c>
      <c r="BA207" s="204">
        <v>6</v>
      </c>
      <c r="BB207" s="204">
        <v>8</v>
      </c>
      <c r="BC207" s="306">
        <v>106</v>
      </c>
      <c r="BD207" s="298">
        <v>9</v>
      </c>
      <c r="BE207" s="204">
        <v>21</v>
      </c>
      <c r="BF207" s="224">
        <f t="shared" si="52"/>
        <v>6</v>
      </c>
      <c r="BG207" s="27">
        <f t="shared" si="53"/>
        <v>15</v>
      </c>
      <c r="BH207" s="64">
        <f t="shared" si="54"/>
        <v>30</v>
      </c>
      <c r="BI207" s="197"/>
      <c r="BJ207" s="128"/>
      <c r="BK207" s="127"/>
    </row>
    <row r="208" spans="1:63" ht="20.100000000000001" customHeight="1" thickBot="1" x14ac:dyDescent="0.25">
      <c r="A208" s="269"/>
      <c r="B208" s="349"/>
      <c r="C208" s="434" t="s">
        <v>185</v>
      </c>
      <c r="D208" s="193">
        <v>2</v>
      </c>
      <c r="E208" s="180">
        <v>3</v>
      </c>
      <c r="F208" s="180">
        <v>4</v>
      </c>
      <c r="G208" s="180">
        <v>4</v>
      </c>
      <c r="H208" s="180">
        <v>2</v>
      </c>
      <c r="I208" s="180">
        <v>16</v>
      </c>
      <c r="J208" s="180">
        <v>9</v>
      </c>
      <c r="K208" s="180">
        <v>3</v>
      </c>
      <c r="L208" s="180">
        <v>8</v>
      </c>
      <c r="M208" s="180">
        <v>12</v>
      </c>
      <c r="N208" s="180">
        <v>4</v>
      </c>
      <c r="O208" s="180">
        <v>7</v>
      </c>
      <c r="P208" s="280">
        <v>74</v>
      </c>
      <c r="Q208" s="180">
        <v>14</v>
      </c>
      <c r="R208" s="180">
        <v>2</v>
      </c>
      <c r="S208" s="180">
        <v>17</v>
      </c>
      <c r="T208" s="180">
        <v>7</v>
      </c>
      <c r="U208" s="180">
        <v>3</v>
      </c>
      <c r="V208" s="180">
        <v>2</v>
      </c>
      <c r="W208" s="180">
        <v>2</v>
      </c>
      <c r="X208" s="180">
        <v>3</v>
      </c>
      <c r="Y208" s="180">
        <v>7</v>
      </c>
      <c r="Z208" s="180">
        <v>4</v>
      </c>
      <c r="AA208" s="180">
        <v>2</v>
      </c>
      <c r="AB208" s="180">
        <v>14</v>
      </c>
      <c r="AC208" s="280">
        <v>77</v>
      </c>
      <c r="AD208" s="193">
        <v>8</v>
      </c>
      <c r="AE208" s="180">
        <v>2</v>
      </c>
      <c r="AF208" s="180">
        <v>2</v>
      </c>
      <c r="AG208" s="180">
        <v>1</v>
      </c>
      <c r="AH208" s="180">
        <v>6</v>
      </c>
      <c r="AI208" s="180">
        <v>7</v>
      </c>
      <c r="AJ208" s="180">
        <v>3</v>
      </c>
      <c r="AK208" s="180">
        <v>3</v>
      </c>
      <c r="AL208" s="180">
        <v>2</v>
      </c>
      <c r="AM208" s="180">
        <v>3</v>
      </c>
      <c r="AN208" s="180">
        <v>1</v>
      </c>
      <c r="AO208" s="425">
        <v>1</v>
      </c>
      <c r="AP208" s="305">
        <v>39</v>
      </c>
      <c r="AQ208" s="180">
        <v>3</v>
      </c>
      <c r="AR208" s="180">
        <v>5</v>
      </c>
      <c r="AS208" s="180">
        <v>1</v>
      </c>
      <c r="AT208" s="180">
        <v>2</v>
      </c>
      <c r="AU208" s="180">
        <v>4</v>
      </c>
      <c r="AV208" s="180">
        <v>1</v>
      </c>
      <c r="AW208" s="180">
        <v>2</v>
      </c>
      <c r="AX208" s="180">
        <v>0</v>
      </c>
      <c r="AY208" s="180">
        <v>1</v>
      </c>
      <c r="AZ208" s="180">
        <v>2</v>
      </c>
      <c r="BA208" s="180">
        <v>2</v>
      </c>
      <c r="BB208" s="180">
        <v>4</v>
      </c>
      <c r="BC208" s="305">
        <v>27</v>
      </c>
      <c r="BD208" s="193">
        <v>4</v>
      </c>
      <c r="BE208" s="180">
        <v>0</v>
      </c>
      <c r="BF208" s="352">
        <f t="shared" si="52"/>
        <v>10</v>
      </c>
      <c r="BG208" s="229">
        <f t="shared" si="53"/>
        <v>8</v>
      </c>
      <c r="BH208" s="351">
        <f t="shared" si="54"/>
        <v>4</v>
      </c>
      <c r="BI208" s="189">
        <f t="shared" si="50"/>
        <v>-50</v>
      </c>
      <c r="BJ208" s="128"/>
      <c r="BK208" s="127"/>
    </row>
    <row r="209" spans="1:63" ht="20.100000000000001" customHeight="1" x14ac:dyDescent="0.25">
      <c r="A209" s="102"/>
      <c r="B209" s="439" t="s">
        <v>241</v>
      </c>
      <c r="BJ209" s="113"/>
      <c r="BK209" s="113"/>
    </row>
    <row r="210" spans="1:63" ht="20.100000000000001" customHeight="1" thickBot="1" x14ac:dyDescent="0.3">
      <c r="A210" s="102"/>
      <c r="B210" s="398" t="s">
        <v>242</v>
      </c>
      <c r="C210" s="376"/>
      <c r="BJ210" s="113"/>
      <c r="BK210" s="113"/>
    </row>
    <row r="211" spans="1:63" ht="20.100000000000001" customHeight="1" x14ac:dyDescent="0.25">
      <c r="A211" s="102"/>
      <c r="B211" s="380" t="s">
        <v>144</v>
      </c>
      <c r="C211" s="381"/>
      <c r="D211" s="384">
        <f>+D212</f>
        <v>36189.038018074803</v>
      </c>
      <c r="E211" s="385">
        <f t="shared" ref="E211:BE211" si="55">+E212</f>
        <v>31308.832963621797</v>
      </c>
      <c r="F211" s="385">
        <f t="shared" si="55"/>
        <v>35093.276307559194</v>
      </c>
      <c r="G211" s="385">
        <f t="shared" si="55"/>
        <v>43525.390188923389</v>
      </c>
      <c r="H211" s="385">
        <f t="shared" si="55"/>
        <v>36292.676447491198</v>
      </c>
      <c r="I211" s="385">
        <f t="shared" si="55"/>
        <v>37984.149288372588</v>
      </c>
      <c r="J211" s="385">
        <f t="shared" si="55"/>
        <v>45451.703443585415</v>
      </c>
      <c r="K211" s="385">
        <f t="shared" si="55"/>
        <v>34264.406158216603</v>
      </c>
      <c r="L211" s="385">
        <f t="shared" si="55"/>
        <v>33214.439597804601</v>
      </c>
      <c r="M211" s="385">
        <f t="shared" si="55"/>
        <v>40435.274017608222</v>
      </c>
      <c r="N211" s="385">
        <f t="shared" si="55"/>
        <v>35014.371481748996</v>
      </c>
      <c r="O211" s="386">
        <f t="shared" si="55"/>
        <v>47942.131000655987</v>
      </c>
      <c r="P211" s="387">
        <f t="shared" si="55"/>
        <v>456715.6889136628</v>
      </c>
      <c r="Q211" s="384">
        <f t="shared" si="55"/>
        <v>38234.1204396838</v>
      </c>
      <c r="R211" s="385">
        <f t="shared" si="55"/>
        <v>36399.417257901216</v>
      </c>
      <c r="S211" s="385">
        <f t="shared" si="55"/>
        <v>43273.653410963205</v>
      </c>
      <c r="T211" s="385">
        <f t="shared" si="55"/>
        <v>46224.449205248595</v>
      </c>
      <c r="U211" s="385">
        <f t="shared" si="55"/>
        <v>47008.720544612392</v>
      </c>
      <c r="V211" s="385">
        <f t="shared" si="55"/>
        <v>46621.747673351798</v>
      </c>
      <c r="W211" s="385">
        <f t="shared" si="55"/>
        <v>40009.055095369396</v>
      </c>
      <c r="X211" s="385">
        <f t="shared" si="55"/>
        <v>51039.468868088414</v>
      </c>
      <c r="Y211" s="385">
        <f t="shared" si="55"/>
        <v>50289.153485662209</v>
      </c>
      <c r="Z211" s="385">
        <f t="shared" si="55"/>
        <v>52899.210558305414</v>
      </c>
      <c r="AA211" s="385">
        <f t="shared" si="55"/>
        <v>48205.55716106038</v>
      </c>
      <c r="AB211" s="386">
        <f t="shared" si="55"/>
        <v>57424.930025538015</v>
      </c>
      <c r="AC211" s="387">
        <f t="shared" si="55"/>
        <v>557629.48372578481</v>
      </c>
      <c r="AD211" s="384">
        <f t="shared" si="55"/>
        <v>44089.490655030408</v>
      </c>
      <c r="AE211" s="385">
        <f t="shared" si="55"/>
        <v>37606.220131665992</v>
      </c>
      <c r="AF211" s="385">
        <f t="shared" si="55"/>
        <v>48205.360680905404</v>
      </c>
      <c r="AG211" s="385">
        <f t="shared" si="55"/>
        <v>52180.44833557502</v>
      </c>
      <c r="AH211" s="385">
        <f t="shared" si="55"/>
        <v>56392.497804898798</v>
      </c>
      <c r="AI211" s="385">
        <f t="shared" si="55"/>
        <v>45726.814884708809</v>
      </c>
      <c r="AJ211" s="385">
        <f t="shared" si="55"/>
        <v>47652.794064765403</v>
      </c>
      <c r="AK211" s="385">
        <f t="shared" si="55"/>
        <v>44217.753119297602</v>
      </c>
      <c r="AL211" s="385">
        <f t="shared" si="55"/>
        <v>45529.03072201836</v>
      </c>
      <c r="AM211" s="385">
        <f t="shared" si="55"/>
        <v>49037.057047930801</v>
      </c>
      <c r="AN211" s="385">
        <f t="shared" si="55"/>
        <v>47916.694351204009</v>
      </c>
      <c r="AO211" s="386">
        <f t="shared" si="55"/>
        <v>54664.162353628009</v>
      </c>
      <c r="AP211" s="387">
        <f t="shared" si="55"/>
        <v>573218.32415162865</v>
      </c>
      <c r="AQ211" s="384">
        <f t="shared" si="55"/>
        <v>50423.429560936202</v>
      </c>
      <c r="AR211" s="385">
        <f t="shared" si="55"/>
        <v>39738.834091426383</v>
      </c>
      <c r="AS211" s="385">
        <f t="shared" si="55"/>
        <v>51961.211661101574</v>
      </c>
      <c r="AT211" s="385">
        <f t="shared" si="55"/>
        <v>64833.126459393214</v>
      </c>
      <c r="AU211" s="385">
        <f t="shared" si="55"/>
        <v>56075.627524850759</v>
      </c>
      <c r="AV211" s="385">
        <f t="shared" si="55"/>
        <v>51464.15969011261</v>
      </c>
      <c r="AW211" s="385">
        <f t="shared" si="55"/>
        <v>55490.061359212596</v>
      </c>
      <c r="AX211" s="385">
        <f t="shared" si="55"/>
        <v>52146.521844141178</v>
      </c>
      <c r="AY211" s="385">
        <f t="shared" si="55"/>
        <v>47902.791112044011</v>
      </c>
      <c r="AZ211" s="385">
        <f t="shared" si="55"/>
        <v>61401.861970221929</v>
      </c>
      <c r="BA211" s="385">
        <f t="shared" si="55"/>
        <v>51599.4972653406</v>
      </c>
      <c r="BB211" s="385">
        <f t="shared" si="55"/>
        <v>51693.44319953354</v>
      </c>
      <c r="BC211" s="387">
        <f t="shared" si="55"/>
        <v>634730.56573831465</v>
      </c>
      <c r="BD211" s="384">
        <f t="shared" si="55"/>
        <v>53053.452872118789</v>
      </c>
      <c r="BE211" s="385">
        <f t="shared" si="55"/>
        <v>37334.236854270792</v>
      </c>
      <c r="BF211" s="237">
        <f t="shared" ref="BF211:BF219" si="56">SUM($AD211:$AE211)</f>
        <v>81695.710786696407</v>
      </c>
      <c r="BG211" s="236">
        <f t="shared" ref="BG211:BG219" si="57">SUM($AQ211:$AR211)</f>
        <v>90162.263652362584</v>
      </c>
      <c r="BH211" s="238">
        <f t="shared" ref="BH211:BH219" si="58">SUM($BD211:$BE211)</f>
        <v>90387.689726389581</v>
      </c>
      <c r="BI211" s="284">
        <f t="shared" ref="BI211:BI219" si="59">((BH211/BG211)-1)*100</f>
        <v>0.2500226423952423</v>
      </c>
      <c r="BJ211" s="113"/>
      <c r="BK211" s="113"/>
    </row>
    <row r="212" spans="1:63" ht="20.100000000000001" customHeight="1" x14ac:dyDescent="0.2">
      <c r="A212" s="102"/>
      <c r="B212" s="382"/>
      <c r="C212" s="383" t="s">
        <v>224</v>
      </c>
      <c r="D212" s="388">
        <f t="shared" ref="D212:AI212" si="60">+D14</f>
        <v>36189.038018074803</v>
      </c>
      <c r="E212" s="378">
        <f t="shared" si="60"/>
        <v>31308.832963621797</v>
      </c>
      <c r="F212" s="378">
        <f t="shared" si="60"/>
        <v>35093.276307559194</v>
      </c>
      <c r="G212" s="378">
        <f t="shared" si="60"/>
        <v>43525.390188923389</v>
      </c>
      <c r="H212" s="378">
        <f t="shared" si="60"/>
        <v>36292.676447491198</v>
      </c>
      <c r="I212" s="378">
        <f t="shared" si="60"/>
        <v>37984.149288372588</v>
      </c>
      <c r="J212" s="378">
        <f t="shared" si="60"/>
        <v>45451.703443585415</v>
      </c>
      <c r="K212" s="378">
        <f t="shared" si="60"/>
        <v>34264.406158216603</v>
      </c>
      <c r="L212" s="378">
        <f t="shared" si="60"/>
        <v>33214.439597804601</v>
      </c>
      <c r="M212" s="378">
        <f t="shared" si="60"/>
        <v>40435.274017608222</v>
      </c>
      <c r="N212" s="378">
        <f t="shared" si="60"/>
        <v>35014.371481748996</v>
      </c>
      <c r="O212" s="389">
        <f t="shared" si="60"/>
        <v>47942.131000655987</v>
      </c>
      <c r="P212" s="390">
        <f t="shared" si="60"/>
        <v>456715.6889136628</v>
      </c>
      <c r="Q212" s="388">
        <f t="shared" si="60"/>
        <v>38234.1204396838</v>
      </c>
      <c r="R212" s="378">
        <f t="shared" si="60"/>
        <v>36399.417257901216</v>
      </c>
      <c r="S212" s="378">
        <f t="shared" si="60"/>
        <v>43273.653410963205</v>
      </c>
      <c r="T212" s="378">
        <f t="shared" si="60"/>
        <v>46224.449205248595</v>
      </c>
      <c r="U212" s="378">
        <f t="shared" si="60"/>
        <v>47008.720544612392</v>
      </c>
      <c r="V212" s="378">
        <f t="shared" si="60"/>
        <v>46621.747673351798</v>
      </c>
      <c r="W212" s="378">
        <f t="shared" si="60"/>
        <v>40009.055095369396</v>
      </c>
      <c r="X212" s="378">
        <f t="shared" si="60"/>
        <v>51039.468868088414</v>
      </c>
      <c r="Y212" s="378">
        <f t="shared" si="60"/>
        <v>50289.153485662209</v>
      </c>
      <c r="Z212" s="378">
        <f t="shared" si="60"/>
        <v>52899.210558305414</v>
      </c>
      <c r="AA212" s="378">
        <f t="shared" si="60"/>
        <v>48205.55716106038</v>
      </c>
      <c r="AB212" s="389">
        <f t="shared" si="60"/>
        <v>57424.930025538015</v>
      </c>
      <c r="AC212" s="390">
        <f t="shared" si="60"/>
        <v>557629.48372578481</v>
      </c>
      <c r="AD212" s="388">
        <f t="shared" si="60"/>
        <v>44089.490655030408</v>
      </c>
      <c r="AE212" s="378">
        <f t="shared" si="60"/>
        <v>37606.220131665992</v>
      </c>
      <c r="AF212" s="378">
        <f t="shared" si="60"/>
        <v>48205.360680905404</v>
      </c>
      <c r="AG212" s="378">
        <f t="shared" si="60"/>
        <v>52180.44833557502</v>
      </c>
      <c r="AH212" s="378">
        <f t="shared" si="60"/>
        <v>56392.497804898798</v>
      </c>
      <c r="AI212" s="378">
        <f t="shared" si="60"/>
        <v>45726.814884708809</v>
      </c>
      <c r="AJ212" s="378">
        <f t="shared" ref="AJ212:BD212" si="61">+AJ14</f>
        <v>47652.794064765403</v>
      </c>
      <c r="AK212" s="378">
        <f t="shared" si="61"/>
        <v>44217.753119297602</v>
      </c>
      <c r="AL212" s="378">
        <f t="shared" si="61"/>
        <v>45529.03072201836</v>
      </c>
      <c r="AM212" s="378">
        <f t="shared" si="61"/>
        <v>49037.057047930801</v>
      </c>
      <c r="AN212" s="378">
        <f t="shared" si="61"/>
        <v>47916.694351204009</v>
      </c>
      <c r="AO212" s="389">
        <f t="shared" si="61"/>
        <v>54664.162353628009</v>
      </c>
      <c r="AP212" s="390">
        <f t="shared" si="61"/>
        <v>573218.32415162865</v>
      </c>
      <c r="AQ212" s="388">
        <f t="shared" si="61"/>
        <v>50423.429560936202</v>
      </c>
      <c r="AR212" s="378">
        <f t="shared" si="61"/>
        <v>39738.834091426383</v>
      </c>
      <c r="AS212" s="378">
        <f t="shared" si="61"/>
        <v>51961.211661101574</v>
      </c>
      <c r="AT212" s="378">
        <f t="shared" si="61"/>
        <v>64833.126459393214</v>
      </c>
      <c r="AU212" s="378">
        <f t="shared" si="61"/>
        <v>56075.627524850759</v>
      </c>
      <c r="AV212" s="378">
        <f t="shared" si="61"/>
        <v>51464.15969011261</v>
      </c>
      <c r="AW212" s="378">
        <f t="shared" si="61"/>
        <v>55490.061359212596</v>
      </c>
      <c r="AX212" s="378">
        <f t="shared" si="61"/>
        <v>52146.521844141178</v>
      </c>
      <c r="AY212" s="378">
        <f t="shared" si="61"/>
        <v>47902.791112044011</v>
      </c>
      <c r="AZ212" s="378">
        <f t="shared" si="61"/>
        <v>61401.861970221929</v>
      </c>
      <c r="BA212" s="378">
        <f t="shared" si="61"/>
        <v>51599.4972653406</v>
      </c>
      <c r="BB212" s="378">
        <f t="shared" si="61"/>
        <v>51693.44319953354</v>
      </c>
      <c r="BC212" s="390">
        <f>SUM(AQ212:BB212)</f>
        <v>634730.56573831465</v>
      </c>
      <c r="BD212" s="388">
        <f t="shared" si="61"/>
        <v>53053.452872118789</v>
      </c>
      <c r="BE212" s="378">
        <f t="shared" ref="BE212" si="62">+BE14</f>
        <v>37334.236854270792</v>
      </c>
      <c r="BF212" s="224">
        <f t="shared" si="56"/>
        <v>81695.710786696407</v>
      </c>
      <c r="BG212" s="27">
        <f t="shared" si="57"/>
        <v>90162.263652362584</v>
      </c>
      <c r="BH212" s="64">
        <f t="shared" si="58"/>
        <v>90387.689726389581</v>
      </c>
      <c r="BI212" s="197">
        <f t="shared" si="59"/>
        <v>0.2500226423952423</v>
      </c>
      <c r="BJ212" s="113"/>
      <c r="BK212" s="113"/>
    </row>
    <row r="213" spans="1:63" ht="20.100000000000001" customHeight="1" x14ac:dyDescent="0.25">
      <c r="A213" s="102"/>
      <c r="B213" s="382" t="s">
        <v>145</v>
      </c>
      <c r="C213" s="383"/>
      <c r="D213" s="391">
        <f>+D214+D215+D216+D217</f>
        <v>38201.321417865489</v>
      </c>
      <c r="E213" s="379">
        <f t="shared" ref="E213:AQ213" si="63">+E214+E215+E216+E217</f>
        <v>32598.85574911768</v>
      </c>
      <c r="F213" s="379">
        <f t="shared" si="63"/>
        <v>38359.698496323123</v>
      </c>
      <c r="G213" s="379">
        <f t="shared" si="63"/>
        <v>40375.998862013737</v>
      </c>
      <c r="H213" s="379">
        <f t="shared" si="63"/>
        <v>39180.865315957541</v>
      </c>
      <c r="I213" s="379">
        <f t="shared" si="63"/>
        <v>41556.03353784619</v>
      </c>
      <c r="J213" s="379">
        <f t="shared" si="63"/>
        <v>40743.774837809004</v>
      </c>
      <c r="K213" s="379">
        <f t="shared" si="63"/>
        <v>38259.614178537471</v>
      </c>
      <c r="L213" s="379">
        <f t="shared" si="63"/>
        <v>40403.478660677349</v>
      </c>
      <c r="M213" s="379">
        <f t="shared" si="63"/>
        <v>46223.628965717377</v>
      </c>
      <c r="N213" s="379">
        <f t="shared" si="63"/>
        <v>39601.068154097564</v>
      </c>
      <c r="O213" s="392">
        <f t="shared" si="63"/>
        <v>58240.294080949519</v>
      </c>
      <c r="P213" s="393">
        <f t="shared" si="63"/>
        <v>493744.63225691201</v>
      </c>
      <c r="Q213" s="391">
        <f t="shared" si="63"/>
        <v>38914.078359470252</v>
      </c>
      <c r="R213" s="379">
        <f t="shared" si="63"/>
        <v>35856.499124098496</v>
      </c>
      <c r="S213" s="379">
        <f t="shared" si="63"/>
        <v>41976.246598012971</v>
      </c>
      <c r="T213" s="379">
        <f t="shared" si="63"/>
        <v>43009.16376058793</v>
      </c>
      <c r="U213" s="379">
        <f t="shared" si="63"/>
        <v>45604.082222206838</v>
      </c>
      <c r="V213" s="379">
        <f t="shared" si="63"/>
        <v>43494.957441058912</v>
      </c>
      <c r="W213" s="379">
        <f t="shared" si="63"/>
        <v>40625.935034102084</v>
      </c>
      <c r="X213" s="379">
        <f t="shared" si="63"/>
        <v>42686.754756663875</v>
      </c>
      <c r="Y213" s="379">
        <f t="shared" si="63"/>
        <v>43444.895797367717</v>
      </c>
      <c r="Z213" s="379">
        <f t="shared" si="63"/>
        <v>42177.992466340227</v>
      </c>
      <c r="AA213" s="379">
        <f t="shared" si="63"/>
        <v>42288.410597350456</v>
      </c>
      <c r="AB213" s="392">
        <f t="shared" si="63"/>
        <v>54434.603593813787</v>
      </c>
      <c r="AC213" s="393">
        <f t="shared" si="63"/>
        <v>514513.61975107354</v>
      </c>
      <c r="AD213" s="391">
        <f t="shared" si="63"/>
        <v>38838.164544887062</v>
      </c>
      <c r="AE213" s="379">
        <f t="shared" si="63"/>
        <v>34381.237046868897</v>
      </c>
      <c r="AF213" s="379">
        <f t="shared" si="63"/>
        <v>72591.285571343498</v>
      </c>
      <c r="AG213" s="379">
        <f t="shared" si="63"/>
        <v>41845.029564283002</v>
      </c>
      <c r="AH213" s="379">
        <f t="shared" si="63"/>
        <v>44887.507713713472</v>
      </c>
      <c r="AI213" s="379">
        <f t="shared" si="63"/>
        <v>45281.200764820242</v>
      </c>
      <c r="AJ213" s="379">
        <f t="shared" si="63"/>
        <v>43741.951473513887</v>
      </c>
      <c r="AK213" s="379">
        <f t="shared" si="63"/>
        <v>44153.040331916876</v>
      </c>
      <c r="AL213" s="379">
        <f t="shared" si="63"/>
        <v>45556.253048866223</v>
      </c>
      <c r="AM213" s="379">
        <f t="shared" si="63"/>
        <v>47741.013902544473</v>
      </c>
      <c r="AN213" s="379">
        <f t="shared" si="63"/>
        <v>45391.209906584612</v>
      </c>
      <c r="AO213" s="392">
        <f t="shared" si="63"/>
        <v>56553.92728120531</v>
      </c>
      <c r="AP213" s="393">
        <f t="shared" si="63"/>
        <v>560961.82115054748</v>
      </c>
      <c r="AQ213" s="391">
        <f t="shared" si="63"/>
        <v>43999.505827119152</v>
      </c>
      <c r="AR213" s="379">
        <f t="shared" ref="AR213:AS213" si="64">+AR214+AR215+AR216+AR217</f>
        <v>37052.534719684954</v>
      </c>
      <c r="AS213" s="379">
        <f t="shared" si="64"/>
        <v>44439.290722240468</v>
      </c>
      <c r="AT213" s="379">
        <f t="shared" ref="AT213:AU213" si="65">+AT214+AT215+AT216+AT217</f>
        <v>58986.158930990852</v>
      </c>
      <c r="AU213" s="379">
        <f t="shared" si="65"/>
        <v>46597.938275024302</v>
      </c>
      <c r="AV213" s="379">
        <f t="shared" ref="AV213:AW213" si="66">+AV214+AV215+AV216+AV217</f>
        <v>46350.815342053589</v>
      </c>
      <c r="AW213" s="379">
        <f t="shared" si="66"/>
        <v>46886.406773433853</v>
      </c>
      <c r="AX213" s="379">
        <f t="shared" ref="AX213:AY213" si="67">+AX214+AX215+AX216+AX217</f>
        <v>48203.295151686631</v>
      </c>
      <c r="AY213" s="379">
        <f t="shared" si="67"/>
        <v>44678.963427772833</v>
      </c>
      <c r="AZ213" s="379">
        <f t="shared" ref="AZ213:BA213" si="68">+AZ214+AZ215+AZ216+AZ217</f>
        <v>52534.376351933061</v>
      </c>
      <c r="BA213" s="379">
        <f t="shared" si="68"/>
        <v>50677.180844949748</v>
      </c>
      <c r="BB213" s="379">
        <f t="shared" ref="BB213:BD213" si="69">+BB214+BB215+BB216+BB217</f>
        <v>61434.782069912515</v>
      </c>
      <c r="BC213" s="393">
        <f t="shared" si="69"/>
        <v>581841.24843680183</v>
      </c>
      <c r="BD213" s="391">
        <f t="shared" si="69"/>
        <v>52477.548439411534</v>
      </c>
      <c r="BE213" s="379">
        <f t="shared" ref="BE213" si="70">+BE214+BE215+BE216+BE217</f>
        <v>47113.460960015269</v>
      </c>
      <c r="BF213" s="367">
        <f t="shared" si="56"/>
        <v>73219.401591755959</v>
      </c>
      <c r="BG213" s="225">
        <f t="shared" si="57"/>
        <v>81052.040546804114</v>
      </c>
      <c r="BH213" s="215">
        <f t="shared" si="58"/>
        <v>99591.00939942681</v>
      </c>
      <c r="BI213" s="197">
        <f t="shared" si="59"/>
        <v>22.872920567517639</v>
      </c>
      <c r="BJ213" s="113"/>
      <c r="BK213" s="113"/>
    </row>
    <row r="214" spans="1:63" ht="20.100000000000001" customHeight="1" x14ac:dyDescent="0.2">
      <c r="A214" s="102"/>
      <c r="B214" s="382"/>
      <c r="C214" s="383" t="s">
        <v>225</v>
      </c>
      <c r="D214" s="388">
        <f t="shared" ref="D214:AX214" si="71">+D71+D76+D81</f>
        <v>17920.998643642</v>
      </c>
      <c r="E214" s="378">
        <f t="shared" si="71"/>
        <v>16035.223487131394</v>
      </c>
      <c r="F214" s="378">
        <f t="shared" si="71"/>
        <v>17604.26929650041</v>
      </c>
      <c r="G214" s="378">
        <f t="shared" si="71"/>
        <v>18436.028564293403</v>
      </c>
      <c r="H214" s="378">
        <f t="shared" si="71"/>
        <v>17658.753314031408</v>
      </c>
      <c r="I214" s="378">
        <f t="shared" si="71"/>
        <v>20450.853960070785</v>
      </c>
      <c r="J214" s="378">
        <f t="shared" si="71"/>
        <v>20863.2014675668</v>
      </c>
      <c r="K214" s="378">
        <f t="shared" si="71"/>
        <v>18440.3657253694</v>
      </c>
      <c r="L214" s="378">
        <f t="shared" si="71"/>
        <v>20148.865555165219</v>
      </c>
      <c r="M214" s="378">
        <f t="shared" si="71"/>
        <v>22600.283509815625</v>
      </c>
      <c r="N214" s="378">
        <f t="shared" si="71"/>
        <v>20184.393266610805</v>
      </c>
      <c r="O214" s="389">
        <f t="shared" si="71"/>
        <v>26883.60364036441</v>
      </c>
      <c r="P214" s="390">
        <f t="shared" si="71"/>
        <v>237226.84043056169</v>
      </c>
      <c r="Q214" s="388">
        <f t="shared" si="71"/>
        <v>19829.665856003812</v>
      </c>
      <c r="R214" s="378">
        <f t="shared" si="71"/>
        <v>18661.0214915332</v>
      </c>
      <c r="S214" s="378">
        <f t="shared" si="71"/>
        <v>21927.789817658202</v>
      </c>
      <c r="T214" s="378">
        <f t="shared" si="71"/>
        <v>22900.353274743004</v>
      </c>
      <c r="U214" s="378">
        <f t="shared" si="71"/>
        <v>22128.873083798608</v>
      </c>
      <c r="V214" s="378">
        <f t="shared" si="71"/>
        <v>22720.387114309611</v>
      </c>
      <c r="W214" s="378">
        <f t="shared" si="71"/>
        <v>21142.545969584415</v>
      </c>
      <c r="X214" s="378">
        <f t="shared" si="71"/>
        <v>22473.148405170195</v>
      </c>
      <c r="Y214" s="378">
        <f t="shared" si="71"/>
        <v>23368.296585854194</v>
      </c>
      <c r="Z214" s="378">
        <f t="shared" si="71"/>
        <v>21447.296520668999</v>
      </c>
      <c r="AA214" s="378">
        <f t="shared" si="71"/>
        <v>22883.272150096996</v>
      </c>
      <c r="AB214" s="389">
        <f t="shared" si="71"/>
        <v>27857.650598411812</v>
      </c>
      <c r="AC214" s="390">
        <f t="shared" si="71"/>
        <v>267340.30086783308</v>
      </c>
      <c r="AD214" s="388">
        <f t="shared" si="71"/>
        <v>20985.489806114841</v>
      </c>
      <c r="AE214" s="378">
        <f t="shared" si="71"/>
        <v>18985.169123274405</v>
      </c>
      <c r="AF214" s="378">
        <f t="shared" si="71"/>
        <v>29119.096597550841</v>
      </c>
      <c r="AG214" s="378">
        <f t="shared" si="71"/>
        <v>23490.636681045587</v>
      </c>
      <c r="AH214" s="378">
        <f t="shared" si="71"/>
        <v>24498.531546141796</v>
      </c>
      <c r="AI214" s="378">
        <f t="shared" si="71"/>
        <v>23642.772986830994</v>
      </c>
      <c r="AJ214" s="378">
        <f t="shared" si="71"/>
        <v>23877.786194985016</v>
      </c>
      <c r="AK214" s="378">
        <f t="shared" si="71"/>
        <v>24172.86391201062</v>
      </c>
      <c r="AL214" s="378">
        <f t="shared" si="71"/>
        <v>24957.459255771417</v>
      </c>
      <c r="AM214" s="378">
        <f t="shared" si="71"/>
        <v>25792.347694093805</v>
      </c>
      <c r="AN214" s="378">
        <f t="shared" si="71"/>
        <v>25407.001046170197</v>
      </c>
      <c r="AO214" s="389">
        <f t="shared" si="71"/>
        <v>30415.942570864987</v>
      </c>
      <c r="AP214" s="390">
        <f t="shared" si="71"/>
        <v>295345.09741485445</v>
      </c>
      <c r="AQ214" s="388">
        <f t="shared" si="71"/>
        <v>25733.001008296193</v>
      </c>
      <c r="AR214" s="378">
        <f t="shared" si="71"/>
        <v>21787.543545735818</v>
      </c>
      <c r="AS214" s="378">
        <f t="shared" si="71"/>
        <v>25692.167771440007</v>
      </c>
      <c r="AT214" s="378">
        <f t="shared" si="71"/>
        <v>32809.307313215395</v>
      </c>
      <c r="AU214" s="378">
        <f t="shared" si="71"/>
        <v>27366.333629470206</v>
      </c>
      <c r="AV214" s="378">
        <f t="shared" si="71"/>
        <v>27417.888246758037</v>
      </c>
      <c r="AW214" s="378">
        <f t="shared" si="71"/>
        <v>28342.319227225038</v>
      </c>
      <c r="AX214" s="378">
        <f t="shared" si="71"/>
        <v>27920.189722547406</v>
      </c>
      <c r="AY214" s="378">
        <f t="shared" ref="AY214:AZ214" si="72">+AY71+AY76+AY81</f>
        <v>27022.553010688785</v>
      </c>
      <c r="AZ214" s="378">
        <f t="shared" si="72"/>
        <v>31141.187936284186</v>
      </c>
      <c r="BA214" s="378">
        <f t="shared" ref="BA214:BB214" si="73">+BA71+BA76+BA81</f>
        <v>30397.778542394022</v>
      </c>
      <c r="BB214" s="378">
        <f t="shared" si="73"/>
        <v>34967.824043772205</v>
      </c>
      <c r="BC214" s="390">
        <f t="shared" ref="BC214:BC218" si="74">SUM(AQ214:BB214)</f>
        <v>340598.09399782727</v>
      </c>
      <c r="BD214" s="388">
        <f t="shared" ref="BD214:BE214" si="75">+BD71+BD76+BD81</f>
        <v>31429.195769708822</v>
      </c>
      <c r="BE214" s="378">
        <f t="shared" si="75"/>
        <v>27946.773952645792</v>
      </c>
      <c r="BF214" s="224">
        <f t="shared" si="56"/>
        <v>39970.658929389247</v>
      </c>
      <c r="BG214" s="27">
        <f t="shared" si="57"/>
        <v>47520.544554032007</v>
      </c>
      <c r="BH214" s="64">
        <f t="shared" si="58"/>
        <v>59375.96972235461</v>
      </c>
      <c r="BI214" s="197">
        <f t="shared" si="59"/>
        <v>24.947999396014286</v>
      </c>
      <c r="BJ214" s="113"/>
      <c r="BK214" s="113"/>
    </row>
    <row r="215" spans="1:63" ht="20.100000000000001" customHeight="1" x14ac:dyDescent="0.2">
      <c r="A215" s="102"/>
      <c r="B215" s="382"/>
      <c r="C215" s="383" t="s">
        <v>226</v>
      </c>
      <c r="D215" s="388">
        <f t="shared" ref="D215:AX215" si="76">+D97+D102</f>
        <v>18168.089964090403</v>
      </c>
      <c r="E215" s="378">
        <f t="shared" si="76"/>
        <v>14853.233783367603</v>
      </c>
      <c r="F215" s="378">
        <f t="shared" si="76"/>
        <v>18701.995319552174</v>
      </c>
      <c r="G215" s="378">
        <f t="shared" si="76"/>
        <v>19949.92190240122</v>
      </c>
      <c r="H215" s="378">
        <f t="shared" si="76"/>
        <v>19466.23525505939</v>
      </c>
      <c r="I215" s="378">
        <f t="shared" si="76"/>
        <v>19060.821716547212</v>
      </c>
      <c r="J215" s="378">
        <f t="shared" si="76"/>
        <v>17826.003905149406</v>
      </c>
      <c r="K215" s="378">
        <f t="shared" si="76"/>
        <v>17732.08355536899</v>
      </c>
      <c r="L215" s="378">
        <f t="shared" si="76"/>
        <v>18229.576120943573</v>
      </c>
      <c r="M215" s="378">
        <f t="shared" si="76"/>
        <v>21513.469914818401</v>
      </c>
      <c r="N215" s="378">
        <f t="shared" si="76"/>
        <v>17353.244670779997</v>
      </c>
      <c r="O215" s="389">
        <f t="shared" si="76"/>
        <v>28533.271083320178</v>
      </c>
      <c r="P215" s="390">
        <f t="shared" si="76"/>
        <v>231387.94719139853</v>
      </c>
      <c r="Q215" s="388">
        <f t="shared" si="76"/>
        <v>16702.352911073216</v>
      </c>
      <c r="R215" s="378">
        <f t="shared" si="76"/>
        <v>15184.811862331604</v>
      </c>
      <c r="S215" s="378">
        <f t="shared" si="76"/>
        <v>17914.117950178421</v>
      </c>
      <c r="T215" s="378">
        <f t="shared" si="76"/>
        <v>17997.749751063195</v>
      </c>
      <c r="U215" s="378">
        <f t="shared" si="76"/>
        <v>21335.741785625389</v>
      </c>
      <c r="V215" s="378">
        <f t="shared" si="76"/>
        <v>18569.065972394797</v>
      </c>
      <c r="W215" s="378">
        <f t="shared" si="76"/>
        <v>17215.12954325301</v>
      </c>
      <c r="X215" s="378">
        <f t="shared" si="76"/>
        <v>17995.502189046201</v>
      </c>
      <c r="Y215" s="378">
        <f t="shared" si="76"/>
        <v>17856.258176537202</v>
      </c>
      <c r="Z215" s="378">
        <f t="shared" si="76"/>
        <v>18476.187332551199</v>
      </c>
      <c r="AA215" s="378">
        <f t="shared" si="76"/>
        <v>17126.78064307601</v>
      </c>
      <c r="AB215" s="389">
        <f t="shared" si="76"/>
        <v>23696.974844181779</v>
      </c>
      <c r="AC215" s="390">
        <f t="shared" si="76"/>
        <v>220070.67296131203</v>
      </c>
      <c r="AD215" s="388">
        <f t="shared" si="76"/>
        <v>15412.026590118785</v>
      </c>
      <c r="AE215" s="378">
        <f t="shared" si="76"/>
        <v>13228.517350278997</v>
      </c>
      <c r="AF215" s="378">
        <f t="shared" si="76"/>
        <v>41041.675029181977</v>
      </c>
      <c r="AG215" s="378">
        <f t="shared" si="76"/>
        <v>15984.263014233202</v>
      </c>
      <c r="AH215" s="378">
        <f t="shared" si="76"/>
        <v>17976.240746568823</v>
      </c>
      <c r="AI215" s="378">
        <f t="shared" si="76"/>
        <v>19170.422298560799</v>
      </c>
      <c r="AJ215" s="378">
        <f t="shared" si="76"/>
        <v>17341.763022436415</v>
      </c>
      <c r="AK215" s="378">
        <f t="shared" si="76"/>
        <v>17430.258801455406</v>
      </c>
      <c r="AL215" s="378">
        <f t="shared" si="76"/>
        <v>18091.368229272804</v>
      </c>
      <c r="AM215" s="378">
        <f t="shared" si="76"/>
        <v>19372.080505762817</v>
      </c>
      <c r="AN215" s="378">
        <f t="shared" si="76"/>
        <v>17358.319357213601</v>
      </c>
      <c r="AO215" s="389">
        <f t="shared" si="76"/>
        <v>22842.849037249995</v>
      </c>
      <c r="AP215" s="390">
        <f t="shared" si="76"/>
        <v>235249.78398233361</v>
      </c>
      <c r="AQ215" s="388">
        <f t="shared" si="76"/>
        <v>15426.066129548006</v>
      </c>
      <c r="AR215" s="378">
        <f t="shared" si="76"/>
        <v>12794.83731749861</v>
      </c>
      <c r="AS215" s="378">
        <f t="shared" si="76"/>
        <v>15951.454228018813</v>
      </c>
      <c r="AT215" s="378">
        <f t="shared" si="76"/>
        <v>23502.989216526214</v>
      </c>
      <c r="AU215" s="378">
        <f t="shared" si="76"/>
        <v>16473.040651464216</v>
      </c>
      <c r="AV215" s="378">
        <f t="shared" si="76"/>
        <v>16185.204181912603</v>
      </c>
      <c r="AW215" s="378">
        <f t="shared" si="76"/>
        <v>15722.0775865742</v>
      </c>
      <c r="AX215" s="378">
        <f t="shared" si="76"/>
        <v>17376.289587489809</v>
      </c>
      <c r="AY215" s="378">
        <f t="shared" ref="AY215:AZ215" si="77">+AY97+AY102</f>
        <v>14812.417571777009</v>
      </c>
      <c r="AZ215" s="378">
        <f t="shared" si="77"/>
        <v>18480.235944195185</v>
      </c>
      <c r="BA215" s="378">
        <f t="shared" ref="BA215:BB215" si="78">+BA97+BA102</f>
        <v>17298.188628637625</v>
      </c>
      <c r="BB215" s="378">
        <f t="shared" si="78"/>
        <v>22688.786334457614</v>
      </c>
      <c r="BC215" s="390">
        <f t="shared" si="74"/>
        <v>206711.58737809994</v>
      </c>
      <c r="BD215" s="388">
        <f t="shared" ref="BD215:BE215" si="79">+BD97+BD102</f>
        <v>17820.856475577009</v>
      </c>
      <c r="BE215" s="378">
        <f t="shared" si="79"/>
        <v>16177.394209652204</v>
      </c>
      <c r="BF215" s="224">
        <f t="shared" si="56"/>
        <v>28640.54394039778</v>
      </c>
      <c r="BG215" s="27">
        <f t="shared" si="57"/>
        <v>28220.903447046614</v>
      </c>
      <c r="BH215" s="64">
        <f t="shared" si="58"/>
        <v>33998.250685229214</v>
      </c>
      <c r="BI215" s="197">
        <f t="shared" si="59"/>
        <v>20.471872025724291</v>
      </c>
      <c r="BJ215" s="113"/>
      <c r="BK215" s="113"/>
    </row>
    <row r="216" spans="1:63" ht="20.100000000000001" customHeight="1" x14ac:dyDescent="0.2">
      <c r="A216" s="102"/>
      <c r="B216" s="382"/>
      <c r="C216" s="383" t="s">
        <v>227</v>
      </c>
      <c r="D216" s="388">
        <f t="shared" ref="D216:AX216" si="80">+D114+D119</f>
        <v>2105.8099257230842</v>
      </c>
      <c r="E216" s="378">
        <f t="shared" si="80"/>
        <v>1703.8778039786798</v>
      </c>
      <c r="F216" s="378">
        <f t="shared" si="80"/>
        <v>2041.3964680805334</v>
      </c>
      <c r="G216" s="378">
        <f t="shared" si="80"/>
        <v>1970.2971335491197</v>
      </c>
      <c r="H216" s="378">
        <f t="shared" si="80"/>
        <v>2039.4427141766423</v>
      </c>
      <c r="I216" s="378">
        <f t="shared" si="80"/>
        <v>2027.3281779781937</v>
      </c>
      <c r="J216" s="378">
        <f t="shared" si="80"/>
        <v>2034.5021212227953</v>
      </c>
      <c r="K216" s="378">
        <f t="shared" si="80"/>
        <v>2063.9016931190813</v>
      </c>
      <c r="L216" s="378">
        <f t="shared" si="80"/>
        <v>2001.417446528553</v>
      </c>
      <c r="M216" s="378">
        <f t="shared" si="80"/>
        <v>2080.3193127833483</v>
      </c>
      <c r="N216" s="378">
        <f t="shared" si="80"/>
        <v>2024.0115211667635</v>
      </c>
      <c r="O216" s="389">
        <f t="shared" si="80"/>
        <v>2777.8182095849352</v>
      </c>
      <c r="P216" s="390">
        <f t="shared" si="80"/>
        <v>24870.122527891726</v>
      </c>
      <c r="Q216" s="388">
        <f t="shared" si="80"/>
        <v>2338.5047031192298</v>
      </c>
      <c r="R216" s="378">
        <f t="shared" si="80"/>
        <v>1971.3388788436944</v>
      </c>
      <c r="S216" s="378">
        <f t="shared" si="80"/>
        <v>2088.0935690823449</v>
      </c>
      <c r="T216" s="378">
        <f t="shared" si="80"/>
        <v>2063.5213745097362</v>
      </c>
      <c r="U216" s="378">
        <f t="shared" si="80"/>
        <v>2088.9239897828415</v>
      </c>
      <c r="V216" s="378">
        <f t="shared" si="80"/>
        <v>2154.6416798844989</v>
      </c>
      <c r="W216" s="378">
        <f t="shared" si="80"/>
        <v>2211.139852219761</v>
      </c>
      <c r="X216" s="378">
        <f t="shared" si="80"/>
        <v>2160.4102773727791</v>
      </c>
      <c r="Y216" s="378">
        <f t="shared" si="80"/>
        <v>2163.156114236318</v>
      </c>
      <c r="Z216" s="378">
        <f t="shared" si="80"/>
        <v>2194.122939530032</v>
      </c>
      <c r="AA216" s="378">
        <f t="shared" si="80"/>
        <v>2217.1097072774514</v>
      </c>
      <c r="AB216" s="389">
        <f t="shared" si="80"/>
        <v>2813.0861403301965</v>
      </c>
      <c r="AC216" s="390">
        <f t="shared" si="80"/>
        <v>26464.049226188879</v>
      </c>
      <c r="AD216" s="388">
        <f t="shared" si="80"/>
        <v>2378.5415129634421</v>
      </c>
      <c r="AE216" s="378">
        <f t="shared" si="80"/>
        <v>2105.5132555554947</v>
      </c>
      <c r="AF216" s="378">
        <f t="shared" si="80"/>
        <v>2360.57022343567</v>
      </c>
      <c r="AG216" s="378">
        <f t="shared" si="80"/>
        <v>2303.2893792942168</v>
      </c>
      <c r="AH216" s="378">
        <f t="shared" si="80"/>
        <v>2338.0737794328511</v>
      </c>
      <c r="AI216" s="378">
        <f t="shared" si="80"/>
        <v>2391.7703716484561</v>
      </c>
      <c r="AJ216" s="378">
        <f t="shared" si="80"/>
        <v>2443.2035491878578</v>
      </c>
      <c r="AK216" s="378">
        <f t="shared" si="80"/>
        <v>2465.895585647927</v>
      </c>
      <c r="AL216" s="378">
        <f t="shared" si="80"/>
        <v>2420.8226853820038</v>
      </c>
      <c r="AM216" s="378">
        <f t="shared" si="80"/>
        <v>2486.7566160842566</v>
      </c>
      <c r="AN216" s="378">
        <f t="shared" si="80"/>
        <v>2532.3643018708194</v>
      </c>
      <c r="AO216" s="389">
        <f t="shared" si="80"/>
        <v>3196.8829814603318</v>
      </c>
      <c r="AP216" s="390">
        <f t="shared" si="80"/>
        <v>29423.684241963325</v>
      </c>
      <c r="AQ216" s="388">
        <f t="shared" si="80"/>
        <v>2746.4594783565531</v>
      </c>
      <c r="AR216" s="378">
        <f t="shared" si="80"/>
        <v>2381.1477618305225</v>
      </c>
      <c r="AS216" s="378">
        <f t="shared" si="80"/>
        <v>2692.4566875079518</v>
      </c>
      <c r="AT216" s="378">
        <f t="shared" si="80"/>
        <v>2581.8278260492434</v>
      </c>
      <c r="AU216" s="378">
        <f t="shared" si="80"/>
        <v>2659.5293213889718</v>
      </c>
      <c r="AV216" s="378">
        <f t="shared" si="80"/>
        <v>2646.8031647843463</v>
      </c>
      <c r="AW216" s="378">
        <f t="shared" si="80"/>
        <v>2715.2064175146143</v>
      </c>
      <c r="AX216" s="378">
        <f t="shared" si="80"/>
        <v>2795.8512743994152</v>
      </c>
      <c r="AY216" s="378">
        <f t="shared" ref="AY216:AZ216" si="81">+AY114+AY119</f>
        <v>2735.3916839430403</v>
      </c>
      <c r="AZ216" s="378">
        <f t="shared" si="81"/>
        <v>2797.8441026808896</v>
      </c>
      <c r="BA216" s="378">
        <f t="shared" ref="BA216:BB216" si="82">+BA114+BA119</f>
        <v>2867.7514296260993</v>
      </c>
      <c r="BB216" s="378">
        <f t="shared" si="82"/>
        <v>3653.8078677827034</v>
      </c>
      <c r="BC216" s="390">
        <f t="shared" si="74"/>
        <v>33274.07701586435</v>
      </c>
      <c r="BD216" s="388">
        <f t="shared" ref="BD216:BE216" si="83">+BD114+BD119</f>
        <v>3109.3855764085074</v>
      </c>
      <c r="BE216" s="378">
        <f t="shared" si="83"/>
        <v>2877.9705730425708</v>
      </c>
      <c r="BF216" s="224">
        <f t="shared" si="56"/>
        <v>4484.0547685189367</v>
      </c>
      <c r="BG216" s="27">
        <f t="shared" si="57"/>
        <v>5127.6072401870751</v>
      </c>
      <c r="BH216" s="64">
        <f t="shared" si="58"/>
        <v>5987.3561494510777</v>
      </c>
      <c r="BI216" s="197">
        <f t="shared" si="59"/>
        <v>16.767058571214498</v>
      </c>
      <c r="BJ216" s="113"/>
      <c r="BK216" s="113"/>
    </row>
    <row r="217" spans="1:63" ht="20.100000000000001" customHeight="1" x14ac:dyDescent="0.2">
      <c r="A217" s="102"/>
      <c r="B217" s="382"/>
      <c r="C217" s="383" t="s">
        <v>228</v>
      </c>
      <c r="D217" s="388">
        <f>+D137</f>
        <v>6.4228844100000035</v>
      </c>
      <c r="E217" s="378">
        <f t="shared" ref="E217:AQ217" si="84">+E137</f>
        <v>6.5206746399999993</v>
      </c>
      <c r="F217" s="378">
        <f t="shared" si="84"/>
        <v>12.037412189999996</v>
      </c>
      <c r="G217" s="378">
        <f t="shared" si="84"/>
        <v>19.751261770000006</v>
      </c>
      <c r="H217" s="378">
        <f t="shared" si="84"/>
        <v>16.434032690099997</v>
      </c>
      <c r="I217" s="378">
        <f t="shared" si="84"/>
        <v>17.029683250000001</v>
      </c>
      <c r="J217" s="378">
        <f t="shared" si="84"/>
        <v>20.067343869999995</v>
      </c>
      <c r="K217" s="378">
        <f t="shared" si="84"/>
        <v>23.263204680000005</v>
      </c>
      <c r="L217" s="378">
        <f t="shared" si="84"/>
        <v>23.619538039999998</v>
      </c>
      <c r="M217" s="378">
        <f t="shared" si="84"/>
        <v>29.556228300000029</v>
      </c>
      <c r="N217" s="378">
        <f t="shared" si="84"/>
        <v>39.418695540000009</v>
      </c>
      <c r="O217" s="389">
        <f t="shared" si="84"/>
        <v>45.601147679999983</v>
      </c>
      <c r="P217" s="390">
        <f t="shared" si="84"/>
        <v>259.72210706010003</v>
      </c>
      <c r="Q217" s="388">
        <f t="shared" si="84"/>
        <v>43.55488927399999</v>
      </c>
      <c r="R217" s="378">
        <f t="shared" si="84"/>
        <v>39.326891390000043</v>
      </c>
      <c r="S217" s="378">
        <f t="shared" si="84"/>
        <v>46.245261094000057</v>
      </c>
      <c r="T217" s="378">
        <f t="shared" si="84"/>
        <v>47.539360272000081</v>
      </c>
      <c r="U217" s="378">
        <f t="shared" si="84"/>
        <v>50.543363000000127</v>
      </c>
      <c r="V217" s="378">
        <f t="shared" si="84"/>
        <v>50.862674470000002</v>
      </c>
      <c r="W217" s="378">
        <f t="shared" si="84"/>
        <v>57.119669044900014</v>
      </c>
      <c r="X217" s="378">
        <f t="shared" si="84"/>
        <v>57.693885074699956</v>
      </c>
      <c r="Y217" s="378">
        <f t="shared" si="84"/>
        <v>57.18492074000001</v>
      </c>
      <c r="Z217" s="378">
        <f t="shared" si="84"/>
        <v>60.385673589999769</v>
      </c>
      <c r="AA217" s="378">
        <f t="shared" si="84"/>
        <v>61.248096899999723</v>
      </c>
      <c r="AB217" s="389">
        <f t="shared" si="84"/>
        <v>66.892010889999654</v>
      </c>
      <c r="AC217" s="390">
        <f t="shared" si="84"/>
        <v>638.59669573959945</v>
      </c>
      <c r="AD217" s="388">
        <f t="shared" si="84"/>
        <v>62.106635689999692</v>
      </c>
      <c r="AE217" s="378">
        <f t="shared" si="84"/>
        <v>62.037317760000185</v>
      </c>
      <c r="AF217" s="378">
        <f t="shared" si="84"/>
        <v>69.94372117500032</v>
      </c>
      <c r="AG217" s="378">
        <f t="shared" si="84"/>
        <v>66.840489710000043</v>
      </c>
      <c r="AH217" s="378">
        <f t="shared" si="84"/>
        <v>74.66164156999983</v>
      </c>
      <c r="AI217" s="378">
        <f t="shared" si="84"/>
        <v>76.235107779999908</v>
      </c>
      <c r="AJ217" s="378">
        <f t="shared" si="84"/>
        <v>79.198706904599831</v>
      </c>
      <c r="AK217" s="378">
        <f t="shared" si="84"/>
        <v>84.022032802915263</v>
      </c>
      <c r="AL217" s="378">
        <f t="shared" si="84"/>
        <v>86.602878439999685</v>
      </c>
      <c r="AM217" s="378">
        <f t="shared" si="84"/>
        <v>89.829086603599734</v>
      </c>
      <c r="AN217" s="378">
        <f t="shared" si="84"/>
        <v>93.525201329999646</v>
      </c>
      <c r="AO217" s="389">
        <f t="shared" si="84"/>
        <v>98.25269162999993</v>
      </c>
      <c r="AP217" s="390">
        <f t="shared" si="84"/>
        <v>943.255511396114</v>
      </c>
      <c r="AQ217" s="388">
        <f t="shared" si="84"/>
        <v>93.979210918400028</v>
      </c>
      <c r="AR217" s="378">
        <f t="shared" ref="AR217:AS217" si="85">+AR137</f>
        <v>89.006094619999999</v>
      </c>
      <c r="AS217" s="378">
        <f t="shared" si="85"/>
        <v>103.21203527369981</v>
      </c>
      <c r="AT217" s="378">
        <f t="shared" ref="AT217:AU217" si="86">+AT137</f>
        <v>92.034575199999765</v>
      </c>
      <c r="AU217" s="378">
        <f t="shared" si="86"/>
        <v>99.034672700899634</v>
      </c>
      <c r="AV217" s="378">
        <f t="shared" ref="AV217:AW217" si="87">+AV137</f>
        <v>100.91974859860012</v>
      </c>
      <c r="AW217" s="378">
        <f t="shared" si="87"/>
        <v>106.8035421200005</v>
      </c>
      <c r="AX217" s="378">
        <f t="shared" ref="AX217:AY217" si="88">+AX137</f>
        <v>110.96456725000047</v>
      </c>
      <c r="AY217" s="378">
        <f t="shared" si="88"/>
        <v>108.60116136400076</v>
      </c>
      <c r="AZ217" s="378">
        <f t="shared" ref="AZ217:BA217" si="89">+AZ137</f>
        <v>115.10836877280062</v>
      </c>
      <c r="BA217" s="378">
        <f t="shared" si="89"/>
        <v>113.46224429200051</v>
      </c>
      <c r="BB217" s="378">
        <f t="shared" ref="BB217:BD217" si="90">+BB137</f>
        <v>124.36382390000031</v>
      </c>
      <c r="BC217" s="390">
        <f t="shared" si="74"/>
        <v>1257.4900450104028</v>
      </c>
      <c r="BD217" s="388">
        <f t="shared" si="90"/>
        <v>118.1106177172001</v>
      </c>
      <c r="BE217" s="378">
        <f t="shared" ref="BE217" si="91">+BE137</f>
        <v>111.32222467470054</v>
      </c>
      <c r="BF217" s="224">
        <f t="shared" si="56"/>
        <v>124.14395344999988</v>
      </c>
      <c r="BG217" s="27">
        <f t="shared" si="57"/>
        <v>182.98530553840004</v>
      </c>
      <c r="BH217" s="64">
        <f t="shared" si="58"/>
        <v>229.43284239190064</v>
      </c>
      <c r="BI217" s="197">
        <f t="shared" si="59"/>
        <v>25.383205890132764</v>
      </c>
      <c r="BJ217" s="113"/>
      <c r="BK217" s="113"/>
    </row>
    <row r="218" spans="1:63" ht="20.100000000000001" customHeight="1" thickBot="1" x14ac:dyDescent="0.3">
      <c r="A218" s="102"/>
      <c r="B218" s="382" t="s">
        <v>172</v>
      </c>
      <c r="C218" s="383"/>
      <c r="D218" s="391">
        <f>+D155</f>
        <v>8085.6259527090579</v>
      </c>
      <c r="E218" s="379">
        <f t="shared" ref="E218:AQ218" si="92">+E155</f>
        <v>7975.9732310705776</v>
      </c>
      <c r="F218" s="379">
        <f t="shared" si="92"/>
        <v>8148.7180801875556</v>
      </c>
      <c r="G218" s="379">
        <f t="shared" si="92"/>
        <v>8620.1659421977256</v>
      </c>
      <c r="H218" s="379">
        <f t="shared" si="92"/>
        <v>10663.766595385789</v>
      </c>
      <c r="I218" s="379">
        <f t="shared" si="92"/>
        <v>11457.005466661136</v>
      </c>
      <c r="J218" s="379">
        <f t="shared" si="92"/>
        <v>9429.7233681703983</v>
      </c>
      <c r="K218" s="379">
        <f t="shared" si="92"/>
        <v>9750.0555667122971</v>
      </c>
      <c r="L218" s="379">
        <f t="shared" si="92"/>
        <v>9684.9251135878294</v>
      </c>
      <c r="M218" s="379">
        <f t="shared" si="92"/>
        <v>10088.347320027311</v>
      </c>
      <c r="N218" s="379">
        <f t="shared" si="92"/>
        <v>9877.6337359675581</v>
      </c>
      <c r="O218" s="392">
        <f t="shared" si="92"/>
        <v>8144.729166633565</v>
      </c>
      <c r="P218" s="393">
        <f t="shared" si="92"/>
        <v>111926.66953931079</v>
      </c>
      <c r="Q218" s="391">
        <f t="shared" si="92"/>
        <v>7315.9575494821856</v>
      </c>
      <c r="R218" s="379">
        <f t="shared" si="92"/>
        <v>7323.6228059858931</v>
      </c>
      <c r="S218" s="379">
        <f t="shared" si="92"/>
        <v>8515.0606331704657</v>
      </c>
      <c r="T218" s="379">
        <f t="shared" si="92"/>
        <v>11462.056551104057</v>
      </c>
      <c r="U218" s="379">
        <f t="shared" si="92"/>
        <v>10183.110521029686</v>
      </c>
      <c r="V218" s="379">
        <f t="shared" si="92"/>
        <v>9826.8534020295847</v>
      </c>
      <c r="W218" s="379">
        <f t="shared" si="92"/>
        <v>8649.8829464924675</v>
      </c>
      <c r="X218" s="379">
        <f t="shared" si="92"/>
        <v>11703.499388716196</v>
      </c>
      <c r="Y218" s="379">
        <f t="shared" si="92"/>
        <v>11187.744062220312</v>
      </c>
      <c r="Z218" s="379">
        <f t="shared" si="92"/>
        <v>12141.875111126379</v>
      </c>
      <c r="AA218" s="379">
        <f t="shared" si="92"/>
        <v>12582.475940208587</v>
      </c>
      <c r="AB218" s="392">
        <f t="shared" si="92"/>
        <v>10744.593345907157</v>
      </c>
      <c r="AC218" s="393">
        <f t="shared" si="92"/>
        <v>121636.73225747296</v>
      </c>
      <c r="AD218" s="391">
        <f t="shared" si="92"/>
        <v>11707.315587583815</v>
      </c>
      <c r="AE218" s="379">
        <f t="shared" si="92"/>
        <v>10341.299737214556</v>
      </c>
      <c r="AF218" s="379">
        <f t="shared" si="92"/>
        <v>12487.54483833873</v>
      </c>
      <c r="AG218" s="379">
        <f t="shared" si="92"/>
        <v>10754.238112822084</v>
      </c>
      <c r="AH218" s="379">
        <f t="shared" si="92"/>
        <v>12761.572280896258</v>
      </c>
      <c r="AI218" s="379">
        <f t="shared" si="92"/>
        <v>10801.535442198099</v>
      </c>
      <c r="AJ218" s="379">
        <f t="shared" si="92"/>
        <v>10492.831570965036</v>
      </c>
      <c r="AK218" s="379">
        <f t="shared" si="92"/>
        <v>8953.023809758799</v>
      </c>
      <c r="AL218" s="379">
        <f t="shared" si="92"/>
        <v>9139.2178553419035</v>
      </c>
      <c r="AM218" s="379">
        <f t="shared" si="92"/>
        <v>9855.2662136822019</v>
      </c>
      <c r="AN218" s="379">
        <f t="shared" si="92"/>
        <v>10946.09823376418</v>
      </c>
      <c r="AO218" s="392">
        <f t="shared" si="92"/>
        <v>15066.714236788561</v>
      </c>
      <c r="AP218" s="393">
        <f t="shared" si="92"/>
        <v>133306.65791935421</v>
      </c>
      <c r="AQ218" s="391">
        <f t="shared" si="92"/>
        <v>12067.316945208197</v>
      </c>
      <c r="AR218" s="379">
        <f t="shared" ref="AR218:AS218" si="93">+AR155</f>
        <v>10711.083466176795</v>
      </c>
      <c r="AS218" s="379">
        <f t="shared" si="93"/>
        <v>15230.677947799539</v>
      </c>
      <c r="AT218" s="379">
        <f t="shared" ref="AT218:AU218" si="94">+AT155</f>
        <v>17118.894020955817</v>
      </c>
      <c r="AU218" s="379">
        <f t="shared" si="94"/>
        <v>17824.2973465492</v>
      </c>
      <c r="AV218" s="379">
        <f t="shared" ref="AV218:AW218" si="95">+AV155</f>
        <v>15011.981875725407</v>
      </c>
      <c r="AW218" s="379">
        <f t="shared" si="95"/>
        <v>18840.595440904206</v>
      </c>
      <c r="AX218" s="379">
        <f t="shared" ref="AX218:AY218" si="96">+AX155</f>
        <v>16425.89919425044</v>
      </c>
      <c r="AY218" s="379">
        <f t="shared" si="96"/>
        <v>15439.670510332893</v>
      </c>
      <c r="AZ218" s="379">
        <f t="shared" ref="AZ218:BA218" si="97">+AZ155</f>
        <v>15770.646764681789</v>
      </c>
      <c r="BA218" s="379">
        <f t="shared" si="97"/>
        <v>12626.630809085114</v>
      </c>
      <c r="BB218" s="379">
        <f t="shared" ref="BB218:BD218" si="98">+BB155</f>
        <v>12329.050689181842</v>
      </c>
      <c r="BC218" s="393">
        <f t="shared" si="74"/>
        <v>179396.74501085124</v>
      </c>
      <c r="BD218" s="391">
        <f t="shared" si="98"/>
        <v>12581.786234504303</v>
      </c>
      <c r="BE218" s="379">
        <f t="shared" ref="BE218" si="99">+BE155</f>
        <v>7589.0613834556134</v>
      </c>
      <c r="BF218" s="367">
        <f t="shared" si="56"/>
        <v>22048.615324798371</v>
      </c>
      <c r="BG218" s="225">
        <f t="shared" si="57"/>
        <v>22778.400411384991</v>
      </c>
      <c r="BH218" s="215">
        <f t="shared" si="58"/>
        <v>20170.847617959917</v>
      </c>
      <c r="BI218" s="197">
        <f t="shared" si="59"/>
        <v>-11.447479833227359</v>
      </c>
      <c r="BJ218" s="113"/>
      <c r="BK218" s="113"/>
    </row>
    <row r="219" spans="1:63" ht="20.100000000000001" customHeight="1" thickBot="1" x14ac:dyDescent="0.3">
      <c r="A219" s="102"/>
      <c r="B219" s="399" t="s">
        <v>229</v>
      </c>
      <c r="C219" s="400"/>
      <c r="D219" s="394">
        <f>+D211+D213+D218</f>
        <v>82475.985388649351</v>
      </c>
      <c r="E219" s="395">
        <f t="shared" ref="E219:AQ219" si="100">+E211+E213+E218</f>
        <v>71883.661943810046</v>
      </c>
      <c r="F219" s="395">
        <f t="shared" si="100"/>
        <v>81601.692884069867</v>
      </c>
      <c r="G219" s="395">
        <f t="shared" si="100"/>
        <v>92521.554993134851</v>
      </c>
      <c r="H219" s="395">
        <f t="shared" si="100"/>
        <v>86137.308358834533</v>
      </c>
      <c r="I219" s="395">
        <f t="shared" si="100"/>
        <v>90997.188292879917</v>
      </c>
      <c r="J219" s="395">
        <f t="shared" si="100"/>
        <v>95625.201649564813</v>
      </c>
      <c r="K219" s="395">
        <f t="shared" si="100"/>
        <v>82274.075903466364</v>
      </c>
      <c r="L219" s="395">
        <f t="shared" si="100"/>
        <v>83302.843372069779</v>
      </c>
      <c r="M219" s="395">
        <f t="shared" si="100"/>
        <v>96747.250303352906</v>
      </c>
      <c r="N219" s="395">
        <f t="shared" si="100"/>
        <v>84493.073371814113</v>
      </c>
      <c r="O219" s="396">
        <f t="shared" si="100"/>
        <v>114327.15424823907</v>
      </c>
      <c r="P219" s="397">
        <f t="shared" si="100"/>
        <v>1062386.9907098855</v>
      </c>
      <c r="Q219" s="394">
        <f t="shared" si="100"/>
        <v>84464.156348636243</v>
      </c>
      <c r="R219" s="395">
        <f t="shared" si="100"/>
        <v>79579.539187985603</v>
      </c>
      <c r="S219" s="395">
        <f t="shared" si="100"/>
        <v>93764.960642146631</v>
      </c>
      <c r="T219" s="395">
        <f t="shared" si="100"/>
        <v>100695.66951694059</v>
      </c>
      <c r="U219" s="395">
        <f t="shared" si="100"/>
        <v>102795.9132878489</v>
      </c>
      <c r="V219" s="395">
        <f t="shared" si="100"/>
        <v>99943.558516440302</v>
      </c>
      <c r="W219" s="395">
        <f t="shared" si="100"/>
        <v>89284.873075963944</v>
      </c>
      <c r="X219" s="395">
        <f t="shared" si="100"/>
        <v>105429.72301346848</v>
      </c>
      <c r="Y219" s="395">
        <f t="shared" si="100"/>
        <v>104921.79334525023</v>
      </c>
      <c r="Z219" s="395">
        <f t="shared" si="100"/>
        <v>107219.07813577203</v>
      </c>
      <c r="AA219" s="395">
        <f t="shared" si="100"/>
        <v>103076.44369861943</v>
      </c>
      <c r="AB219" s="396">
        <f t="shared" si="100"/>
        <v>122604.12696525895</v>
      </c>
      <c r="AC219" s="397">
        <f t="shared" si="100"/>
        <v>1193779.8357343313</v>
      </c>
      <c r="AD219" s="394">
        <f t="shared" si="100"/>
        <v>94634.970787501283</v>
      </c>
      <c r="AE219" s="395">
        <f t="shared" si="100"/>
        <v>82328.756915749444</v>
      </c>
      <c r="AF219" s="395">
        <f t="shared" si="100"/>
        <v>133284.19109058764</v>
      </c>
      <c r="AG219" s="395">
        <f t="shared" si="100"/>
        <v>104779.71601268012</v>
      </c>
      <c r="AH219" s="395">
        <f t="shared" si="100"/>
        <v>114041.57779950854</v>
      </c>
      <c r="AI219" s="395">
        <f t="shared" si="100"/>
        <v>101809.55109172716</v>
      </c>
      <c r="AJ219" s="395">
        <f t="shared" si="100"/>
        <v>101887.57710924433</v>
      </c>
      <c r="AK219" s="395">
        <f t="shared" si="100"/>
        <v>97323.817260973272</v>
      </c>
      <c r="AL219" s="395">
        <f t="shared" si="100"/>
        <v>100224.5016262265</v>
      </c>
      <c r="AM219" s="395">
        <f t="shared" si="100"/>
        <v>106633.33716415748</v>
      </c>
      <c r="AN219" s="395">
        <f t="shared" si="100"/>
        <v>104254.00249155279</v>
      </c>
      <c r="AO219" s="396">
        <f t="shared" si="100"/>
        <v>126284.80387162187</v>
      </c>
      <c r="AP219" s="397">
        <f t="shared" si="100"/>
        <v>1267486.8032215303</v>
      </c>
      <c r="AQ219" s="394">
        <f t="shared" si="100"/>
        <v>106490.25233326355</v>
      </c>
      <c r="AR219" s="395">
        <f t="shared" ref="AR219:AS219" si="101">+AR211+AR213+AR218</f>
        <v>87502.452277288132</v>
      </c>
      <c r="AS219" s="395">
        <f t="shared" si="101"/>
        <v>111631.18033114159</v>
      </c>
      <c r="AT219" s="395">
        <f t="shared" ref="AT219:AU219" si="102">+AT211+AT213+AT218</f>
        <v>140938.17941133986</v>
      </c>
      <c r="AU219" s="395">
        <f t="shared" si="102"/>
        <v>120497.86314642426</v>
      </c>
      <c r="AV219" s="395">
        <f t="shared" ref="AV219:AW219" si="103">+AV211+AV213+AV218</f>
        <v>112826.95690789161</v>
      </c>
      <c r="AW219" s="395">
        <f t="shared" si="103"/>
        <v>121217.06357355065</v>
      </c>
      <c r="AX219" s="395">
        <f t="shared" ref="AX219:AY219" si="104">+AX211+AX213+AX218</f>
        <v>116775.71619007824</v>
      </c>
      <c r="AY219" s="395">
        <f t="shared" si="104"/>
        <v>108021.42505014973</v>
      </c>
      <c r="AZ219" s="395">
        <f t="shared" ref="AZ219:BA219" si="105">+AZ211+AZ213+AZ218</f>
        <v>129706.88508683679</v>
      </c>
      <c r="BA219" s="395">
        <f t="shared" si="105"/>
        <v>114903.30891937546</v>
      </c>
      <c r="BB219" s="395">
        <f t="shared" ref="BB219:BD219" si="106">+BB211+BB213+BB218</f>
        <v>125457.2759586279</v>
      </c>
      <c r="BC219" s="397">
        <f t="shared" si="106"/>
        <v>1395968.5591859675</v>
      </c>
      <c r="BD219" s="394">
        <f t="shared" si="106"/>
        <v>118112.78754603464</v>
      </c>
      <c r="BE219" s="395">
        <f t="shared" ref="BE219" si="107">+BE211+BE213+BE218</f>
        <v>92036.759197741674</v>
      </c>
      <c r="BF219" s="286">
        <f t="shared" si="56"/>
        <v>176963.72770325071</v>
      </c>
      <c r="BG219" s="184">
        <f t="shared" si="57"/>
        <v>193992.70461055168</v>
      </c>
      <c r="BH219" s="185">
        <f t="shared" si="58"/>
        <v>210149.5467437763</v>
      </c>
      <c r="BI219" s="273">
        <f t="shared" si="59"/>
        <v>8.3285823380111914</v>
      </c>
      <c r="BJ219" s="113"/>
      <c r="BK219" s="113"/>
    </row>
    <row r="220" spans="1:63" ht="20.100000000000001" customHeight="1" x14ac:dyDescent="0.2">
      <c r="A220" s="102"/>
      <c r="B220" s="375"/>
      <c r="C220" s="377"/>
      <c r="BJ220" s="113"/>
      <c r="BK220" s="113"/>
    </row>
    <row r="221" spans="1:63" ht="20.100000000000001" customHeight="1" thickBot="1" x14ac:dyDescent="0.3">
      <c r="A221" s="102"/>
      <c r="B221" s="398" t="s">
        <v>243</v>
      </c>
      <c r="C221" s="376"/>
      <c r="BJ221" s="113"/>
      <c r="BK221" s="113"/>
    </row>
    <row r="222" spans="1:63" ht="20.100000000000001" customHeight="1" x14ac:dyDescent="0.25">
      <c r="A222" s="102"/>
      <c r="B222" s="380" t="s">
        <v>144</v>
      </c>
      <c r="C222" s="381"/>
      <c r="D222" s="384">
        <f>+D223</f>
        <v>6958</v>
      </c>
      <c r="E222" s="385">
        <f t="shared" ref="E222:BE222" si="108">+E223</f>
        <v>6200</v>
      </c>
      <c r="F222" s="385">
        <f t="shared" si="108"/>
        <v>7463</v>
      </c>
      <c r="G222" s="385">
        <f t="shared" si="108"/>
        <v>7619</v>
      </c>
      <c r="H222" s="385">
        <f t="shared" si="108"/>
        <v>7075</v>
      </c>
      <c r="I222" s="385">
        <f t="shared" si="108"/>
        <v>7719</v>
      </c>
      <c r="J222" s="385">
        <f t="shared" si="108"/>
        <v>8563</v>
      </c>
      <c r="K222" s="385">
        <f t="shared" si="108"/>
        <v>8072</v>
      </c>
      <c r="L222" s="385">
        <f t="shared" si="108"/>
        <v>8354</v>
      </c>
      <c r="M222" s="385">
        <f t="shared" si="108"/>
        <v>9065</v>
      </c>
      <c r="N222" s="385">
        <f t="shared" si="108"/>
        <v>8368</v>
      </c>
      <c r="O222" s="386">
        <f t="shared" si="108"/>
        <v>9607</v>
      </c>
      <c r="P222" s="387">
        <f t="shared" si="108"/>
        <v>95063</v>
      </c>
      <c r="Q222" s="384">
        <f t="shared" si="108"/>
        <v>8202</v>
      </c>
      <c r="R222" s="385">
        <f t="shared" si="108"/>
        <v>8027</v>
      </c>
      <c r="S222" s="385">
        <f t="shared" si="108"/>
        <v>9706</v>
      </c>
      <c r="T222" s="385">
        <f t="shared" si="108"/>
        <v>9582</v>
      </c>
      <c r="U222" s="385">
        <f t="shared" si="108"/>
        <v>9346</v>
      </c>
      <c r="V222" s="385">
        <f t="shared" si="108"/>
        <v>10167</v>
      </c>
      <c r="W222" s="385">
        <f t="shared" si="108"/>
        <v>9729</v>
      </c>
      <c r="X222" s="385">
        <f t="shared" si="108"/>
        <v>10958</v>
      </c>
      <c r="Y222" s="385">
        <f t="shared" si="108"/>
        <v>10774</v>
      </c>
      <c r="Z222" s="385">
        <f t="shared" si="108"/>
        <v>10544</v>
      </c>
      <c r="AA222" s="385">
        <f t="shared" si="108"/>
        <v>10900</v>
      </c>
      <c r="AB222" s="386">
        <f t="shared" si="108"/>
        <v>12418</v>
      </c>
      <c r="AC222" s="387">
        <f t="shared" si="108"/>
        <v>120353</v>
      </c>
      <c r="AD222" s="384">
        <f t="shared" si="108"/>
        <v>11337</v>
      </c>
      <c r="AE222" s="385">
        <f t="shared" si="108"/>
        <v>10159</v>
      </c>
      <c r="AF222" s="385">
        <f t="shared" si="108"/>
        <v>13101</v>
      </c>
      <c r="AG222" s="385">
        <f t="shared" si="108"/>
        <v>10666</v>
      </c>
      <c r="AH222" s="385">
        <f t="shared" si="108"/>
        <v>12754</v>
      </c>
      <c r="AI222" s="385">
        <f t="shared" si="108"/>
        <v>11876</v>
      </c>
      <c r="AJ222" s="385">
        <f t="shared" si="108"/>
        <v>11488</v>
      </c>
      <c r="AK222" s="385">
        <f t="shared" si="108"/>
        <v>11746</v>
      </c>
      <c r="AL222" s="385">
        <f t="shared" si="108"/>
        <v>10822</v>
      </c>
      <c r="AM222" s="385">
        <f t="shared" si="108"/>
        <v>11582</v>
      </c>
      <c r="AN222" s="385">
        <f t="shared" si="108"/>
        <v>11115</v>
      </c>
      <c r="AO222" s="386">
        <f t="shared" si="108"/>
        <v>11097</v>
      </c>
      <c r="AP222" s="387">
        <f t="shared" si="108"/>
        <v>137743</v>
      </c>
      <c r="AQ222" s="384">
        <f t="shared" si="108"/>
        <v>11131</v>
      </c>
      <c r="AR222" s="385">
        <f t="shared" si="108"/>
        <v>9502</v>
      </c>
      <c r="AS222" s="385">
        <f t="shared" si="108"/>
        <v>11001</v>
      </c>
      <c r="AT222" s="385">
        <f t="shared" si="108"/>
        <v>11295</v>
      </c>
      <c r="AU222" s="385">
        <f t="shared" si="108"/>
        <v>11288</v>
      </c>
      <c r="AV222" s="385">
        <f t="shared" si="108"/>
        <v>11233</v>
      </c>
      <c r="AW222" s="385">
        <f t="shared" si="108"/>
        <v>11591</v>
      </c>
      <c r="AX222" s="385">
        <f t="shared" si="108"/>
        <v>12322</v>
      </c>
      <c r="AY222" s="385">
        <f t="shared" si="108"/>
        <v>11034</v>
      </c>
      <c r="AZ222" s="385">
        <f t="shared" si="108"/>
        <v>12537</v>
      </c>
      <c r="BA222" s="385">
        <f t="shared" si="108"/>
        <v>11680</v>
      </c>
      <c r="BB222" s="385">
        <f t="shared" si="108"/>
        <v>11839</v>
      </c>
      <c r="BC222" s="387">
        <f t="shared" si="108"/>
        <v>136453</v>
      </c>
      <c r="BD222" s="384">
        <f t="shared" si="108"/>
        <v>11787</v>
      </c>
      <c r="BE222" s="385">
        <f t="shared" si="108"/>
        <v>10790</v>
      </c>
      <c r="BF222" s="237">
        <f t="shared" ref="BF222:BF230" si="109">SUM($AD222:$AE222)</f>
        <v>21496</v>
      </c>
      <c r="BG222" s="236">
        <f t="shared" ref="BG222:BG230" si="110">SUM($AQ222:$AR222)</f>
        <v>20633</v>
      </c>
      <c r="BH222" s="238">
        <f t="shared" ref="BH222:BH230" si="111">SUM($BD222:$BE222)</f>
        <v>22577</v>
      </c>
      <c r="BI222" s="284">
        <f t="shared" ref="BI222:BI230" si="112">((BH222/BG222)-1)*100</f>
        <v>9.4218000290796198</v>
      </c>
      <c r="BJ222" s="113"/>
      <c r="BK222" s="113"/>
    </row>
    <row r="223" spans="1:63" ht="20.100000000000001" customHeight="1" x14ac:dyDescent="0.2">
      <c r="A223" s="102"/>
      <c r="B223" s="382"/>
      <c r="C223" s="383" t="s">
        <v>224</v>
      </c>
      <c r="D223" s="388">
        <f t="shared" ref="D223:AI223" si="113">+D42</f>
        <v>6958</v>
      </c>
      <c r="E223" s="378">
        <f t="shared" si="113"/>
        <v>6200</v>
      </c>
      <c r="F223" s="378">
        <f t="shared" si="113"/>
        <v>7463</v>
      </c>
      <c r="G223" s="378">
        <f t="shared" si="113"/>
        <v>7619</v>
      </c>
      <c r="H223" s="378">
        <f t="shared" si="113"/>
        <v>7075</v>
      </c>
      <c r="I223" s="378">
        <f t="shared" si="113"/>
        <v>7719</v>
      </c>
      <c r="J223" s="378">
        <f t="shared" si="113"/>
        <v>8563</v>
      </c>
      <c r="K223" s="378">
        <f t="shared" si="113"/>
        <v>8072</v>
      </c>
      <c r="L223" s="378">
        <f t="shared" si="113"/>
        <v>8354</v>
      </c>
      <c r="M223" s="378">
        <f t="shared" si="113"/>
        <v>9065</v>
      </c>
      <c r="N223" s="378">
        <f t="shared" si="113"/>
        <v>8368</v>
      </c>
      <c r="O223" s="389">
        <f t="shared" si="113"/>
        <v>9607</v>
      </c>
      <c r="P223" s="390">
        <f t="shared" si="113"/>
        <v>95063</v>
      </c>
      <c r="Q223" s="388">
        <f t="shared" si="113"/>
        <v>8202</v>
      </c>
      <c r="R223" s="378">
        <f t="shared" si="113"/>
        <v>8027</v>
      </c>
      <c r="S223" s="378">
        <f t="shared" si="113"/>
        <v>9706</v>
      </c>
      <c r="T223" s="378">
        <f t="shared" si="113"/>
        <v>9582</v>
      </c>
      <c r="U223" s="378">
        <f t="shared" si="113"/>
        <v>9346</v>
      </c>
      <c r="V223" s="378">
        <f t="shared" si="113"/>
        <v>10167</v>
      </c>
      <c r="W223" s="378">
        <f t="shared" si="113"/>
        <v>9729</v>
      </c>
      <c r="X223" s="378">
        <f t="shared" si="113"/>
        <v>10958</v>
      </c>
      <c r="Y223" s="378">
        <f t="shared" si="113"/>
        <v>10774</v>
      </c>
      <c r="Z223" s="378">
        <f t="shared" si="113"/>
        <v>10544</v>
      </c>
      <c r="AA223" s="378">
        <f t="shared" si="113"/>
        <v>10900</v>
      </c>
      <c r="AB223" s="389">
        <f t="shared" si="113"/>
        <v>12418</v>
      </c>
      <c r="AC223" s="390">
        <f t="shared" si="113"/>
        <v>120353</v>
      </c>
      <c r="AD223" s="388">
        <f t="shared" si="113"/>
        <v>11337</v>
      </c>
      <c r="AE223" s="378">
        <f t="shared" si="113"/>
        <v>10159</v>
      </c>
      <c r="AF223" s="378">
        <f t="shared" si="113"/>
        <v>13101</v>
      </c>
      <c r="AG223" s="378">
        <f t="shared" si="113"/>
        <v>10666</v>
      </c>
      <c r="AH223" s="378">
        <f t="shared" si="113"/>
        <v>12754</v>
      </c>
      <c r="AI223" s="378">
        <f t="shared" si="113"/>
        <v>11876</v>
      </c>
      <c r="AJ223" s="378">
        <f t="shared" ref="AJ223:BD223" si="114">+AJ42</f>
        <v>11488</v>
      </c>
      <c r="AK223" s="378">
        <f t="shared" si="114"/>
        <v>11746</v>
      </c>
      <c r="AL223" s="378">
        <f t="shared" si="114"/>
        <v>10822</v>
      </c>
      <c r="AM223" s="378">
        <f t="shared" si="114"/>
        <v>11582</v>
      </c>
      <c r="AN223" s="378">
        <f t="shared" si="114"/>
        <v>11115</v>
      </c>
      <c r="AO223" s="389">
        <f t="shared" si="114"/>
        <v>11097</v>
      </c>
      <c r="AP223" s="390">
        <f t="shared" si="114"/>
        <v>137743</v>
      </c>
      <c r="AQ223" s="388">
        <f t="shared" si="114"/>
        <v>11131</v>
      </c>
      <c r="AR223" s="378">
        <f t="shared" si="114"/>
        <v>9502</v>
      </c>
      <c r="AS223" s="378">
        <f t="shared" si="114"/>
        <v>11001</v>
      </c>
      <c r="AT223" s="378">
        <f t="shared" si="114"/>
        <v>11295</v>
      </c>
      <c r="AU223" s="378">
        <f t="shared" si="114"/>
        <v>11288</v>
      </c>
      <c r="AV223" s="378">
        <f t="shared" si="114"/>
        <v>11233</v>
      </c>
      <c r="AW223" s="378">
        <f t="shared" si="114"/>
        <v>11591</v>
      </c>
      <c r="AX223" s="378">
        <f t="shared" si="114"/>
        <v>12322</v>
      </c>
      <c r="AY223" s="378">
        <f t="shared" si="114"/>
        <v>11034</v>
      </c>
      <c r="AZ223" s="378">
        <f t="shared" si="114"/>
        <v>12537</v>
      </c>
      <c r="BA223" s="378">
        <f t="shared" si="114"/>
        <v>11680</v>
      </c>
      <c r="BB223" s="378">
        <f t="shared" si="114"/>
        <v>11839</v>
      </c>
      <c r="BC223" s="390">
        <f>SUM(AQ223:BB223)</f>
        <v>136453</v>
      </c>
      <c r="BD223" s="388">
        <f t="shared" si="114"/>
        <v>11787</v>
      </c>
      <c r="BE223" s="378">
        <f t="shared" ref="BE223" si="115">+BE42</f>
        <v>10790</v>
      </c>
      <c r="BF223" s="224">
        <f t="shared" si="109"/>
        <v>21496</v>
      </c>
      <c r="BG223" s="27">
        <f t="shared" si="110"/>
        <v>20633</v>
      </c>
      <c r="BH223" s="64">
        <f t="shared" si="111"/>
        <v>22577</v>
      </c>
      <c r="BI223" s="197">
        <f t="shared" si="112"/>
        <v>9.4218000290796198</v>
      </c>
      <c r="BJ223" s="113"/>
      <c r="BK223" s="113"/>
    </row>
    <row r="224" spans="1:63" ht="20.100000000000001" customHeight="1" x14ac:dyDescent="0.25">
      <c r="A224" s="102"/>
      <c r="B224" s="382" t="s">
        <v>145</v>
      </c>
      <c r="C224" s="383"/>
      <c r="D224" s="391">
        <f>+D225+D226+D227+D228</f>
        <v>5615426</v>
      </c>
      <c r="E224" s="379">
        <f t="shared" ref="E224:AQ224" si="116">+E225+E226+E227+E228</f>
        <v>4817193</v>
      </c>
      <c r="F224" s="379">
        <f t="shared" si="116"/>
        <v>9945141</v>
      </c>
      <c r="G224" s="379">
        <f t="shared" si="116"/>
        <v>7402217</v>
      </c>
      <c r="H224" s="379">
        <f t="shared" si="116"/>
        <v>7477175</v>
      </c>
      <c r="I224" s="379">
        <f t="shared" si="116"/>
        <v>7450437</v>
      </c>
      <c r="J224" s="379">
        <f t="shared" si="116"/>
        <v>7680142</v>
      </c>
      <c r="K224" s="379">
        <f t="shared" si="116"/>
        <v>8086909</v>
      </c>
      <c r="L224" s="379">
        <f t="shared" si="116"/>
        <v>8008831.3817992369</v>
      </c>
      <c r="M224" s="379">
        <f t="shared" si="116"/>
        <v>8782532</v>
      </c>
      <c r="N224" s="379">
        <f t="shared" si="116"/>
        <v>9525110</v>
      </c>
      <c r="O224" s="392">
        <f t="shared" si="116"/>
        <v>11230579</v>
      </c>
      <c r="P224" s="393">
        <f t="shared" si="116"/>
        <v>96021692.381799236</v>
      </c>
      <c r="Q224" s="391">
        <f t="shared" si="116"/>
        <v>9887214</v>
      </c>
      <c r="R224" s="379">
        <f t="shared" si="116"/>
        <v>9298334</v>
      </c>
      <c r="S224" s="379">
        <f t="shared" si="116"/>
        <v>10390416</v>
      </c>
      <c r="T224" s="379">
        <f t="shared" si="116"/>
        <v>10594056</v>
      </c>
      <c r="U224" s="379">
        <f t="shared" si="116"/>
        <v>10885856</v>
      </c>
      <c r="V224" s="379">
        <f t="shared" si="116"/>
        <v>10967839</v>
      </c>
      <c r="W224" s="379">
        <f t="shared" si="116"/>
        <v>11220310</v>
      </c>
      <c r="X224" s="379">
        <f t="shared" si="116"/>
        <v>11741289</v>
      </c>
      <c r="Y224" s="379">
        <f t="shared" si="116"/>
        <v>11667114</v>
      </c>
      <c r="Z224" s="379">
        <f t="shared" si="116"/>
        <v>12068691</v>
      </c>
      <c r="AA224" s="379">
        <f t="shared" si="116"/>
        <v>11972522</v>
      </c>
      <c r="AB224" s="392">
        <f t="shared" si="116"/>
        <v>13572106.77</v>
      </c>
      <c r="AC224" s="393">
        <f t="shared" si="116"/>
        <v>134265747.76999998</v>
      </c>
      <c r="AD224" s="391">
        <f t="shared" si="116"/>
        <v>11785530</v>
      </c>
      <c r="AE224" s="379">
        <f t="shared" si="116"/>
        <v>11030172</v>
      </c>
      <c r="AF224" s="379">
        <f t="shared" si="116"/>
        <v>12754891</v>
      </c>
      <c r="AG224" s="379">
        <f t="shared" si="116"/>
        <v>12261471</v>
      </c>
      <c r="AH224" s="379">
        <f t="shared" si="116"/>
        <v>12946499</v>
      </c>
      <c r="AI224" s="379">
        <f t="shared" si="116"/>
        <v>13079560</v>
      </c>
      <c r="AJ224" s="379">
        <f t="shared" si="116"/>
        <v>13033899</v>
      </c>
      <c r="AK224" s="379">
        <f t="shared" si="116"/>
        <v>13513661</v>
      </c>
      <c r="AL224" s="379">
        <f t="shared" si="116"/>
        <v>14564078</v>
      </c>
      <c r="AM224" s="379">
        <f t="shared" si="116"/>
        <v>14044085</v>
      </c>
      <c r="AN224" s="379">
        <f t="shared" si="116"/>
        <v>14171987</v>
      </c>
      <c r="AO224" s="392">
        <f t="shared" si="116"/>
        <v>14621866</v>
      </c>
      <c r="AP224" s="393">
        <f t="shared" si="116"/>
        <v>157807699</v>
      </c>
      <c r="AQ224" s="391">
        <f t="shared" si="116"/>
        <v>13381172</v>
      </c>
      <c r="AR224" s="379">
        <f t="shared" ref="AR224:AS224" si="117">+AR225+AR226+AR227+AR228</f>
        <v>12099472</v>
      </c>
      <c r="AS224" s="379">
        <f t="shared" si="117"/>
        <v>13601433</v>
      </c>
      <c r="AT224" s="379">
        <f t="shared" ref="AT224:AU224" si="118">+AT225+AT226+AT227+AT228</f>
        <v>13831913.809999999</v>
      </c>
      <c r="AU224" s="379">
        <f t="shared" si="118"/>
        <v>14789841</v>
      </c>
      <c r="AV224" s="379">
        <f t="shared" ref="AV224:AW224" si="119">+AV225+AV226+AV227+AV228</f>
        <v>14564281</v>
      </c>
      <c r="AW224" s="379">
        <f t="shared" si="119"/>
        <v>14905563</v>
      </c>
      <c r="AX224" s="379">
        <f t="shared" ref="AX224:AY224" si="120">+AX225+AX226+AX227+AX228</f>
        <v>15516117</v>
      </c>
      <c r="AY224" s="379">
        <f t="shared" si="120"/>
        <v>15221150</v>
      </c>
      <c r="AZ224" s="379">
        <f t="shared" ref="AZ224:BA224" si="121">+AZ225+AZ226+AZ227+AZ228</f>
        <v>15833934</v>
      </c>
      <c r="BA224" s="379">
        <f t="shared" si="121"/>
        <v>15379963</v>
      </c>
      <c r="BB224" s="379">
        <f t="shared" ref="BB224:BD224" si="122">+BB225+BB226+BB227+BB228</f>
        <v>15897453</v>
      </c>
      <c r="BC224" s="393">
        <f t="shared" si="122"/>
        <v>175022292.81</v>
      </c>
      <c r="BD224" s="391">
        <f t="shared" si="122"/>
        <v>15007357</v>
      </c>
      <c r="BE224" s="379">
        <f t="shared" ref="BE224" si="123">+BE225+BE226+BE227+BE228</f>
        <v>14266530</v>
      </c>
      <c r="BF224" s="367">
        <f t="shared" si="109"/>
        <v>22815702</v>
      </c>
      <c r="BG224" s="225">
        <f t="shared" si="110"/>
        <v>25480644</v>
      </c>
      <c r="BH224" s="215">
        <f t="shared" si="111"/>
        <v>29273887</v>
      </c>
      <c r="BI224" s="197">
        <f t="shared" si="112"/>
        <v>14.88676267365927</v>
      </c>
      <c r="BJ224" s="113"/>
      <c r="BK224" s="113"/>
    </row>
    <row r="225" spans="1:63" ht="20.100000000000001" customHeight="1" x14ac:dyDescent="0.2">
      <c r="A225" s="102"/>
      <c r="B225" s="382"/>
      <c r="C225" s="383" t="s">
        <v>225</v>
      </c>
      <c r="D225" s="388">
        <f t="shared" ref="D225:AX225" si="124">+D86+D89+D92</f>
        <v>521941</v>
      </c>
      <c r="E225" s="378">
        <f t="shared" si="124"/>
        <v>494920</v>
      </c>
      <c r="F225" s="378">
        <f t="shared" si="124"/>
        <v>583483</v>
      </c>
      <c r="G225" s="378">
        <f t="shared" si="124"/>
        <v>584977</v>
      </c>
      <c r="H225" s="378">
        <f t="shared" si="124"/>
        <v>604143</v>
      </c>
      <c r="I225" s="378">
        <f t="shared" si="124"/>
        <v>639749</v>
      </c>
      <c r="J225" s="378">
        <f t="shared" si="124"/>
        <v>645906</v>
      </c>
      <c r="K225" s="378">
        <f t="shared" si="124"/>
        <v>639435</v>
      </c>
      <c r="L225" s="378">
        <f t="shared" si="124"/>
        <v>677821</v>
      </c>
      <c r="M225" s="378">
        <f t="shared" si="124"/>
        <v>722711</v>
      </c>
      <c r="N225" s="378">
        <f t="shared" si="124"/>
        <v>678408</v>
      </c>
      <c r="O225" s="389">
        <f t="shared" si="124"/>
        <v>906057</v>
      </c>
      <c r="P225" s="390">
        <f t="shared" si="124"/>
        <v>7699551</v>
      </c>
      <c r="Q225" s="388">
        <f t="shared" si="124"/>
        <v>695197</v>
      </c>
      <c r="R225" s="378">
        <f t="shared" si="124"/>
        <v>695622</v>
      </c>
      <c r="S225" s="378">
        <f t="shared" si="124"/>
        <v>783490</v>
      </c>
      <c r="T225" s="378">
        <f t="shared" si="124"/>
        <v>806451</v>
      </c>
      <c r="U225" s="378">
        <f t="shared" si="124"/>
        <v>827385</v>
      </c>
      <c r="V225" s="378">
        <f t="shared" si="124"/>
        <v>872353</v>
      </c>
      <c r="W225" s="378">
        <f t="shared" si="124"/>
        <v>885318</v>
      </c>
      <c r="X225" s="378">
        <f t="shared" si="124"/>
        <v>906259</v>
      </c>
      <c r="Y225" s="378">
        <f t="shared" si="124"/>
        <v>935257</v>
      </c>
      <c r="Z225" s="378">
        <f t="shared" si="124"/>
        <v>946331</v>
      </c>
      <c r="AA225" s="378">
        <f t="shared" si="124"/>
        <v>954578</v>
      </c>
      <c r="AB225" s="389">
        <f t="shared" si="124"/>
        <v>1200042</v>
      </c>
      <c r="AC225" s="390">
        <f t="shared" si="124"/>
        <v>10508283</v>
      </c>
      <c r="AD225" s="388">
        <f t="shared" si="124"/>
        <v>963855</v>
      </c>
      <c r="AE225" s="378">
        <f t="shared" si="124"/>
        <v>965596</v>
      </c>
      <c r="AF225" s="378">
        <f t="shared" si="124"/>
        <v>1133299</v>
      </c>
      <c r="AG225" s="378">
        <f t="shared" si="124"/>
        <v>1113745</v>
      </c>
      <c r="AH225" s="378">
        <f t="shared" si="124"/>
        <v>1253356</v>
      </c>
      <c r="AI225" s="378">
        <f t="shared" si="124"/>
        <v>1289281</v>
      </c>
      <c r="AJ225" s="378">
        <f t="shared" si="124"/>
        <v>1333900</v>
      </c>
      <c r="AK225" s="378">
        <f t="shared" si="124"/>
        <v>1544043</v>
      </c>
      <c r="AL225" s="378">
        <f t="shared" si="124"/>
        <v>1363581</v>
      </c>
      <c r="AM225" s="378">
        <f t="shared" si="124"/>
        <v>1432074</v>
      </c>
      <c r="AN225" s="378">
        <f t="shared" si="124"/>
        <v>1454684</v>
      </c>
      <c r="AO225" s="389">
        <f t="shared" si="124"/>
        <v>1706797</v>
      </c>
      <c r="AP225" s="390">
        <f t="shared" si="124"/>
        <v>15554211</v>
      </c>
      <c r="AQ225" s="388">
        <f t="shared" si="124"/>
        <v>1451889</v>
      </c>
      <c r="AR225" s="378">
        <f t="shared" si="124"/>
        <v>1393241</v>
      </c>
      <c r="AS225" s="378">
        <f t="shared" si="124"/>
        <v>1766690</v>
      </c>
      <c r="AT225" s="378">
        <f t="shared" si="124"/>
        <v>1640032</v>
      </c>
      <c r="AU225" s="378">
        <f t="shared" si="124"/>
        <v>1746784</v>
      </c>
      <c r="AV225" s="378">
        <f t="shared" si="124"/>
        <v>1750724</v>
      </c>
      <c r="AW225" s="378">
        <f t="shared" si="124"/>
        <v>1795669</v>
      </c>
      <c r="AX225" s="378">
        <f t="shared" si="124"/>
        <v>1874968</v>
      </c>
      <c r="AY225" s="378">
        <f t="shared" ref="AY225:AZ225" si="125">+AY86+AY89+AY92</f>
        <v>1839777</v>
      </c>
      <c r="AZ225" s="378">
        <f t="shared" si="125"/>
        <v>2053287</v>
      </c>
      <c r="BA225" s="378">
        <f t="shared" ref="BA225:BB225" si="126">+BA86+BA89+BA92</f>
        <v>2063628</v>
      </c>
      <c r="BB225" s="378">
        <f t="shared" si="126"/>
        <v>2417887</v>
      </c>
      <c r="BC225" s="390">
        <f t="shared" ref="BC225:BC229" si="127">SUM(AQ225:BB225)</f>
        <v>21794576</v>
      </c>
      <c r="BD225" s="388">
        <f t="shared" ref="BD225" si="128">+BD86+BD89+BD92</f>
        <v>2087925</v>
      </c>
      <c r="BE225" s="378">
        <f t="shared" ref="BE225" si="129">+BE86+BE89+BE92</f>
        <v>2152211</v>
      </c>
      <c r="BF225" s="224">
        <f t="shared" si="109"/>
        <v>1929451</v>
      </c>
      <c r="BG225" s="27">
        <f t="shared" si="110"/>
        <v>2845130</v>
      </c>
      <c r="BH225" s="64">
        <f t="shared" si="111"/>
        <v>4240136</v>
      </c>
      <c r="BI225" s="197">
        <f t="shared" si="112"/>
        <v>49.031362363055479</v>
      </c>
      <c r="BJ225" s="113"/>
      <c r="BK225" s="113"/>
    </row>
    <row r="226" spans="1:63" ht="20.100000000000001" customHeight="1" x14ac:dyDescent="0.2">
      <c r="A226" s="102"/>
      <c r="B226" s="382"/>
      <c r="C226" s="383" t="s">
        <v>226</v>
      </c>
      <c r="D226" s="388">
        <f t="shared" ref="D226:AX226" si="130">+D107+D110</f>
        <v>462155</v>
      </c>
      <c r="E226" s="378">
        <f t="shared" si="130"/>
        <v>425847</v>
      </c>
      <c r="F226" s="378">
        <f t="shared" si="130"/>
        <v>529646</v>
      </c>
      <c r="G226" s="378">
        <f t="shared" si="130"/>
        <v>513556</v>
      </c>
      <c r="H226" s="378">
        <f t="shared" si="130"/>
        <v>524778</v>
      </c>
      <c r="I226" s="378">
        <f t="shared" si="130"/>
        <v>503797</v>
      </c>
      <c r="J226" s="378">
        <f t="shared" si="130"/>
        <v>512856</v>
      </c>
      <c r="K226" s="378">
        <f t="shared" si="130"/>
        <v>508890</v>
      </c>
      <c r="L226" s="378">
        <f t="shared" si="130"/>
        <v>542816</v>
      </c>
      <c r="M226" s="378">
        <f t="shared" si="130"/>
        <v>582817</v>
      </c>
      <c r="N226" s="378">
        <f t="shared" si="130"/>
        <v>524870</v>
      </c>
      <c r="O226" s="389">
        <f t="shared" si="130"/>
        <v>689373</v>
      </c>
      <c r="P226" s="390">
        <f t="shared" si="130"/>
        <v>6321401</v>
      </c>
      <c r="Q226" s="388">
        <f t="shared" si="130"/>
        <v>431021</v>
      </c>
      <c r="R226" s="378">
        <f t="shared" si="130"/>
        <v>408097</v>
      </c>
      <c r="S226" s="378">
        <f t="shared" si="130"/>
        <v>500274</v>
      </c>
      <c r="T226" s="378">
        <f t="shared" si="130"/>
        <v>489919</v>
      </c>
      <c r="U226" s="378">
        <f t="shared" si="130"/>
        <v>494227</v>
      </c>
      <c r="V226" s="378">
        <f t="shared" si="130"/>
        <v>521972</v>
      </c>
      <c r="W226" s="378">
        <f t="shared" si="130"/>
        <v>517596</v>
      </c>
      <c r="X226" s="378">
        <f t="shared" si="130"/>
        <v>536101</v>
      </c>
      <c r="Y226" s="378">
        <f t="shared" si="130"/>
        <v>521888</v>
      </c>
      <c r="Z226" s="378">
        <f t="shared" si="130"/>
        <v>512746</v>
      </c>
      <c r="AA226" s="378">
        <f t="shared" si="130"/>
        <v>517789</v>
      </c>
      <c r="AB226" s="389">
        <f t="shared" si="130"/>
        <v>625475</v>
      </c>
      <c r="AC226" s="390">
        <f t="shared" si="130"/>
        <v>6077105</v>
      </c>
      <c r="AD226" s="388">
        <f t="shared" si="130"/>
        <v>425057</v>
      </c>
      <c r="AE226" s="378">
        <f t="shared" si="130"/>
        <v>394514</v>
      </c>
      <c r="AF226" s="378">
        <f t="shared" si="130"/>
        <v>511467</v>
      </c>
      <c r="AG226" s="378">
        <f t="shared" si="130"/>
        <v>447701</v>
      </c>
      <c r="AH226" s="378">
        <f t="shared" si="130"/>
        <v>509390</v>
      </c>
      <c r="AI226" s="378">
        <f t="shared" si="130"/>
        <v>491126</v>
      </c>
      <c r="AJ226" s="378">
        <f t="shared" si="130"/>
        <v>494546</v>
      </c>
      <c r="AK226" s="378">
        <f t="shared" si="130"/>
        <v>511544</v>
      </c>
      <c r="AL226" s="378">
        <f t="shared" si="130"/>
        <v>487094</v>
      </c>
      <c r="AM226" s="378">
        <f t="shared" si="130"/>
        <v>514006</v>
      </c>
      <c r="AN226" s="378">
        <f t="shared" si="130"/>
        <v>500719</v>
      </c>
      <c r="AO226" s="389">
        <f t="shared" si="130"/>
        <v>573947</v>
      </c>
      <c r="AP226" s="390">
        <f t="shared" si="130"/>
        <v>5861111</v>
      </c>
      <c r="AQ226" s="388">
        <f t="shared" si="130"/>
        <v>414064</v>
      </c>
      <c r="AR226" s="378">
        <f t="shared" si="130"/>
        <v>367403</v>
      </c>
      <c r="AS226" s="378">
        <f t="shared" si="130"/>
        <v>466322</v>
      </c>
      <c r="AT226" s="378">
        <f t="shared" si="130"/>
        <v>466469</v>
      </c>
      <c r="AU226" s="378">
        <f t="shared" si="130"/>
        <v>473237</v>
      </c>
      <c r="AV226" s="378">
        <f t="shared" si="130"/>
        <v>476118</v>
      </c>
      <c r="AW226" s="378">
        <f t="shared" si="130"/>
        <v>480451</v>
      </c>
      <c r="AX226" s="378">
        <f t="shared" si="130"/>
        <v>491209</v>
      </c>
      <c r="AY226" s="378">
        <f t="shared" ref="AY226:AZ226" si="131">+AY107+AY110</f>
        <v>441915</v>
      </c>
      <c r="AZ226" s="378">
        <f t="shared" si="131"/>
        <v>512809</v>
      </c>
      <c r="BA226" s="378">
        <f t="shared" ref="BA226:BB226" si="132">+BA107+BA110</f>
        <v>479648</v>
      </c>
      <c r="BB226" s="378">
        <f t="shared" si="132"/>
        <v>531720</v>
      </c>
      <c r="BC226" s="390">
        <f t="shared" si="127"/>
        <v>5601365</v>
      </c>
      <c r="BD226" s="388">
        <f t="shared" ref="BD226" si="133">+BD107+BD110</f>
        <v>417009</v>
      </c>
      <c r="BE226" s="378">
        <f t="shared" ref="BE226" si="134">+BE107+BE110</f>
        <v>399932</v>
      </c>
      <c r="BF226" s="224">
        <f t="shared" si="109"/>
        <v>819571</v>
      </c>
      <c r="BG226" s="27">
        <f t="shared" si="110"/>
        <v>781467</v>
      </c>
      <c r="BH226" s="64">
        <f t="shared" si="111"/>
        <v>816941</v>
      </c>
      <c r="BI226" s="197">
        <f t="shared" si="112"/>
        <v>4.5394111331636511</v>
      </c>
      <c r="BJ226" s="113"/>
      <c r="BK226" s="113"/>
    </row>
    <row r="227" spans="1:63" ht="20.100000000000001" customHeight="1" x14ac:dyDescent="0.2">
      <c r="A227" s="102"/>
      <c r="B227" s="382"/>
      <c r="C227" s="383" t="s">
        <v>227</v>
      </c>
      <c r="D227" s="388">
        <f t="shared" ref="D227:AX227" si="135">+D124+D127</f>
        <v>4372333</v>
      </c>
      <c r="E227" s="378">
        <f t="shared" si="135"/>
        <v>3687020</v>
      </c>
      <c r="F227" s="378">
        <f t="shared" si="135"/>
        <v>8148708</v>
      </c>
      <c r="G227" s="378">
        <f t="shared" si="135"/>
        <v>4536613</v>
      </c>
      <c r="H227" s="378">
        <f t="shared" si="135"/>
        <v>4689460</v>
      </c>
      <c r="I227" s="378">
        <f t="shared" si="135"/>
        <v>4703240</v>
      </c>
      <c r="J227" s="378">
        <f t="shared" si="135"/>
        <v>4655272</v>
      </c>
      <c r="K227" s="378">
        <f t="shared" si="135"/>
        <v>4761501</v>
      </c>
      <c r="L227" s="378">
        <f t="shared" si="135"/>
        <v>4650110.3817992369</v>
      </c>
      <c r="M227" s="378">
        <f t="shared" si="135"/>
        <v>4795691</v>
      </c>
      <c r="N227" s="378">
        <f t="shared" si="135"/>
        <v>4635458</v>
      </c>
      <c r="O227" s="389">
        <f t="shared" si="135"/>
        <v>5527859</v>
      </c>
      <c r="P227" s="390">
        <f t="shared" si="135"/>
        <v>59163265.381799236</v>
      </c>
      <c r="Q227" s="388">
        <f t="shared" si="135"/>
        <v>5031939</v>
      </c>
      <c r="R227" s="378">
        <f t="shared" si="135"/>
        <v>4424105</v>
      </c>
      <c r="S227" s="378">
        <f t="shared" si="135"/>
        <v>4506273</v>
      </c>
      <c r="T227" s="378">
        <f t="shared" si="135"/>
        <v>4649195</v>
      </c>
      <c r="U227" s="378">
        <f t="shared" si="135"/>
        <v>4843166</v>
      </c>
      <c r="V227" s="378">
        <f t="shared" si="135"/>
        <v>4989608</v>
      </c>
      <c r="W227" s="378">
        <f t="shared" si="135"/>
        <v>5008574</v>
      </c>
      <c r="X227" s="378">
        <f t="shared" si="135"/>
        <v>5004716</v>
      </c>
      <c r="Y227" s="378">
        <f t="shared" si="135"/>
        <v>5027427</v>
      </c>
      <c r="Z227" s="378">
        <f t="shared" si="135"/>
        <v>5089326</v>
      </c>
      <c r="AA227" s="378">
        <f t="shared" si="135"/>
        <v>5114862</v>
      </c>
      <c r="AB227" s="389">
        <f t="shared" si="135"/>
        <v>6353890.7699999996</v>
      </c>
      <c r="AC227" s="390">
        <f t="shared" si="135"/>
        <v>60043081.769999996</v>
      </c>
      <c r="AD227" s="388">
        <f t="shared" si="135"/>
        <v>5257355</v>
      </c>
      <c r="AE227" s="378">
        <f t="shared" si="135"/>
        <v>4682971</v>
      </c>
      <c r="AF227" s="378">
        <f t="shared" si="135"/>
        <v>5414311</v>
      </c>
      <c r="AG227" s="378">
        <f t="shared" si="135"/>
        <v>5327620</v>
      </c>
      <c r="AH227" s="378">
        <f t="shared" si="135"/>
        <v>5417935</v>
      </c>
      <c r="AI227" s="378">
        <f t="shared" si="135"/>
        <v>5584068</v>
      </c>
      <c r="AJ227" s="378">
        <f t="shared" si="135"/>
        <v>5554553</v>
      </c>
      <c r="AK227" s="378">
        <f t="shared" si="135"/>
        <v>5453432</v>
      </c>
      <c r="AL227" s="378">
        <f t="shared" si="135"/>
        <v>6577303</v>
      </c>
      <c r="AM227" s="378">
        <f t="shared" si="135"/>
        <v>5602235</v>
      </c>
      <c r="AN227" s="378">
        <f t="shared" si="135"/>
        <v>5856124</v>
      </c>
      <c r="AO227" s="389">
        <f t="shared" si="135"/>
        <v>6477363</v>
      </c>
      <c r="AP227" s="390">
        <f t="shared" si="135"/>
        <v>67205270</v>
      </c>
      <c r="AQ227" s="388">
        <f t="shared" si="135"/>
        <v>6235335</v>
      </c>
      <c r="AR227" s="378">
        <f t="shared" si="135"/>
        <v>5304289</v>
      </c>
      <c r="AS227" s="378">
        <f t="shared" si="135"/>
        <v>5093053</v>
      </c>
      <c r="AT227" s="378">
        <f t="shared" si="135"/>
        <v>6033788.8099999996</v>
      </c>
      <c r="AU227" s="378">
        <f t="shared" si="135"/>
        <v>6326885</v>
      </c>
      <c r="AV227" s="378">
        <f t="shared" si="135"/>
        <v>6315827</v>
      </c>
      <c r="AW227" s="378">
        <f t="shared" si="135"/>
        <v>6411375</v>
      </c>
      <c r="AX227" s="378">
        <f t="shared" si="135"/>
        <v>6640145</v>
      </c>
      <c r="AY227" s="378">
        <f t="shared" ref="AY227:AZ227" si="136">+AY124+AY127</f>
        <v>6604354</v>
      </c>
      <c r="AZ227" s="378">
        <f t="shared" si="136"/>
        <v>6752420</v>
      </c>
      <c r="BA227" s="378">
        <f t="shared" ref="BA227:BB227" si="137">+BA124+BA127</f>
        <v>6863214</v>
      </c>
      <c r="BB227" s="378">
        <f t="shared" si="137"/>
        <v>7280174</v>
      </c>
      <c r="BC227" s="390">
        <f t="shared" si="127"/>
        <v>75860859.810000002</v>
      </c>
      <c r="BD227" s="388">
        <f t="shared" ref="BD227" si="138">+BD124+BD127</f>
        <v>7161657</v>
      </c>
      <c r="BE227" s="378">
        <f t="shared" ref="BE227" si="139">+BE124+BE127</f>
        <v>6816141</v>
      </c>
      <c r="BF227" s="224">
        <f t="shared" si="109"/>
        <v>9940326</v>
      </c>
      <c r="BG227" s="27">
        <f t="shared" si="110"/>
        <v>11539624</v>
      </c>
      <c r="BH227" s="64">
        <f t="shared" si="111"/>
        <v>13977798</v>
      </c>
      <c r="BI227" s="197">
        <f t="shared" si="112"/>
        <v>21.128712685959261</v>
      </c>
      <c r="BJ227" s="113"/>
      <c r="BK227" s="113"/>
    </row>
    <row r="228" spans="1:63" ht="20.100000000000001" customHeight="1" x14ac:dyDescent="0.2">
      <c r="A228" s="102"/>
      <c r="B228" s="382"/>
      <c r="C228" s="383" t="s">
        <v>228</v>
      </c>
      <c r="D228" s="388">
        <f>+D148</f>
        <v>258997</v>
      </c>
      <c r="E228" s="378">
        <f t="shared" ref="E228:AQ228" si="140">+E148</f>
        <v>209406</v>
      </c>
      <c r="F228" s="378">
        <f t="shared" si="140"/>
        <v>683304</v>
      </c>
      <c r="G228" s="378">
        <f t="shared" si="140"/>
        <v>1767071</v>
      </c>
      <c r="H228" s="378">
        <f t="shared" si="140"/>
        <v>1658794</v>
      </c>
      <c r="I228" s="378">
        <f t="shared" si="140"/>
        <v>1603651</v>
      </c>
      <c r="J228" s="378">
        <f t="shared" si="140"/>
        <v>1866108</v>
      </c>
      <c r="K228" s="378">
        <f t="shared" si="140"/>
        <v>2177083</v>
      </c>
      <c r="L228" s="378">
        <f t="shared" si="140"/>
        <v>2138084</v>
      </c>
      <c r="M228" s="378">
        <f t="shared" si="140"/>
        <v>2681313</v>
      </c>
      <c r="N228" s="378">
        <f t="shared" si="140"/>
        <v>3686374</v>
      </c>
      <c r="O228" s="389">
        <f t="shared" si="140"/>
        <v>4107290</v>
      </c>
      <c r="P228" s="390">
        <f t="shared" si="140"/>
        <v>22837475</v>
      </c>
      <c r="Q228" s="388">
        <f t="shared" si="140"/>
        <v>3729057</v>
      </c>
      <c r="R228" s="378">
        <f t="shared" si="140"/>
        <v>3770510</v>
      </c>
      <c r="S228" s="378">
        <f t="shared" si="140"/>
        <v>4600379</v>
      </c>
      <c r="T228" s="378">
        <f t="shared" si="140"/>
        <v>4648491</v>
      </c>
      <c r="U228" s="378">
        <f t="shared" si="140"/>
        <v>4721078</v>
      </c>
      <c r="V228" s="378">
        <f t="shared" si="140"/>
        <v>4583906</v>
      </c>
      <c r="W228" s="378">
        <f t="shared" si="140"/>
        <v>4808822</v>
      </c>
      <c r="X228" s="378">
        <f t="shared" si="140"/>
        <v>5294213</v>
      </c>
      <c r="Y228" s="378">
        <f t="shared" si="140"/>
        <v>5182542</v>
      </c>
      <c r="Z228" s="378">
        <f t="shared" si="140"/>
        <v>5520288</v>
      </c>
      <c r="AA228" s="378">
        <f t="shared" si="140"/>
        <v>5385293</v>
      </c>
      <c r="AB228" s="389">
        <f t="shared" si="140"/>
        <v>5392699</v>
      </c>
      <c r="AC228" s="390">
        <f t="shared" si="140"/>
        <v>57637278</v>
      </c>
      <c r="AD228" s="388">
        <f t="shared" si="140"/>
        <v>5139263</v>
      </c>
      <c r="AE228" s="378">
        <f t="shared" si="140"/>
        <v>4987091</v>
      </c>
      <c r="AF228" s="378">
        <f t="shared" si="140"/>
        <v>5695814</v>
      </c>
      <c r="AG228" s="378">
        <f t="shared" si="140"/>
        <v>5372405</v>
      </c>
      <c r="AH228" s="378">
        <f t="shared" si="140"/>
        <v>5765818</v>
      </c>
      <c r="AI228" s="378">
        <f t="shared" si="140"/>
        <v>5715085</v>
      </c>
      <c r="AJ228" s="378">
        <f t="shared" si="140"/>
        <v>5650900</v>
      </c>
      <c r="AK228" s="378">
        <f t="shared" si="140"/>
        <v>6004642</v>
      </c>
      <c r="AL228" s="378">
        <f t="shared" si="140"/>
        <v>6136100</v>
      </c>
      <c r="AM228" s="378">
        <f t="shared" si="140"/>
        <v>6495770</v>
      </c>
      <c r="AN228" s="378">
        <f t="shared" si="140"/>
        <v>6360460</v>
      </c>
      <c r="AO228" s="389">
        <f t="shared" si="140"/>
        <v>5863759</v>
      </c>
      <c r="AP228" s="390">
        <f t="shared" si="140"/>
        <v>69187107</v>
      </c>
      <c r="AQ228" s="388">
        <f t="shared" si="140"/>
        <v>5279884</v>
      </c>
      <c r="AR228" s="378">
        <f t="shared" ref="AR228:AS228" si="141">+AR148</f>
        <v>5034539</v>
      </c>
      <c r="AS228" s="378">
        <f t="shared" si="141"/>
        <v>6275368</v>
      </c>
      <c r="AT228" s="378">
        <f t="shared" ref="AT228:AU228" si="142">+AT148</f>
        <v>5691624</v>
      </c>
      <c r="AU228" s="378">
        <f t="shared" si="142"/>
        <v>6242935</v>
      </c>
      <c r="AV228" s="378">
        <f t="shared" ref="AV228:AW228" si="143">+AV148</f>
        <v>6021612</v>
      </c>
      <c r="AW228" s="378">
        <f t="shared" si="143"/>
        <v>6218068</v>
      </c>
      <c r="AX228" s="378">
        <f t="shared" ref="AX228:AY228" si="144">+AX148</f>
        <v>6509795</v>
      </c>
      <c r="AY228" s="378">
        <f t="shared" si="144"/>
        <v>6335104</v>
      </c>
      <c r="AZ228" s="378">
        <f t="shared" ref="AZ228:BA228" si="145">+AZ148</f>
        <v>6515418</v>
      </c>
      <c r="BA228" s="378">
        <f t="shared" si="145"/>
        <v>5973473</v>
      </c>
      <c r="BB228" s="378">
        <f t="shared" ref="BB228:BD228" si="146">+BB148</f>
        <v>5667672</v>
      </c>
      <c r="BC228" s="390">
        <f t="shared" si="127"/>
        <v>71765492</v>
      </c>
      <c r="BD228" s="388">
        <f t="shared" si="146"/>
        <v>5340766</v>
      </c>
      <c r="BE228" s="378">
        <f t="shared" ref="BE228" si="147">+BE148</f>
        <v>4898246</v>
      </c>
      <c r="BF228" s="224">
        <f t="shared" si="109"/>
        <v>10126354</v>
      </c>
      <c r="BG228" s="27">
        <f t="shared" si="110"/>
        <v>10314423</v>
      </c>
      <c r="BH228" s="64">
        <f t="shared" si="111"/>
        <v>10239012</v>
      </c>
      <c r="BI228" s="197">
        <f t="shared" si="112"/>
        <v>-0.73112184753330034</v>
      </c>
      <c r="BJ228" s="113"/>
      <c r="BK228" s="113"/>
    </row>
    <row r="229" spans="1:63" ht="20.100000000000001" customHeight="1" thickBot="1" x14ac:dyDescent="0.3">
      <c r="A229" s="102"/>
      <c r="B229" s="382" t="s">
        <v>172</v>
      </c>
      <c r="C229" s="383"/>
      <c r="D229" s="391">
        <f>+D182</f>
        <v>3395</v>
      </c>
      <c r="E229" s="379">
        <f t="shared" ref="E229:AQ229" si="148">+E182</f>
        <v>5176</v>
      </c>
      <c r="F229" s="379">
        <f t="shared" si="148"/>
        <v>4338</v>
      </c>
      <c r="G229" s="379">
        <f t="shared" si="148"/>
        <v>3292</v>
      </c>
      <c r="H229" s="379">
        <f t="shared" si="148"/>
        <v>3787</v>
      </c>
      <c r="I229" s="379">
        <f t="shared" si="148"/>
        <v>3845</v>
      </c>
      <c r="J229" s="379">
        <f t="shared" si="148"/>
        <v>3326</v>
      </c>
      <c r="K229" s="379">
        <f t="shared" si="148"/>
        <v>3396</v>
      </c>
      <c r="L229" s="379">
        <f t="shared" si="148"/>
        <v>4137</v>
      </c>
      <c r="M229" s="379">
        <f t="shared" si="148"/>
        <v>4378</v>
      </c>
      <c r="N229" s="379">
        <f t="shared" si="148"/>
        <v>3813</v>
      </c>
      <c r="O229" s="392">
        <f t="shared" si="148"/>
        <v>3348</v>
      </c>
      <c r="P229" s="393">
        <f t="shared" si="148"/>
        <v>46231</v>
      </c>
      <c r="Q229" s="391">
        <f t="shared" si="148"/>
        <v>2848</v>
      </c>
      <c r="R229" s="379">
        <f t="shared" si="148"/>
        <v>2678</v>
      </c>
      <c r="S229" s="379">
        <f t="shared" si="148"/>
        <v>3286</v>
      </c>
      <c r="T229" s="379">
        <f t="shared" si="148"/>
        <v>3884</v>
      </c>
      <c r="U229" s="379">
        <f t="shared" si="148"/>
        <v>3411</v>
      </c>
      <c r="V229" s="379">
        <f t="shared" si="148"/>
        <v>3787</v>
      </c>
      <c r="W229" s="379">
        <f t="shared" si="148"/>
        <v>3818</v>
      </c>
      <c r="X229" s="379">
        <f t="shared" si="148"/>
        <v>3963</v>
      </c>
      <c r="Y229" s="379">
        <f t="shared" si="148"/>
        <v>3809</v>
      </c>
      <c r="Z229" s="379">
        <f t="shared" si="148"/>
        <v>3395</v>
      </c>
      <c r="AA229" s="379">
        <f t="shared" si="148"/>
        <v>3581</v>
      </c>
      <c r="AB229" s="392">
        <f t="shared" si="148"/>
        <v>3573</v>
      </c>
      <c r="AC229" s="393">
        <f t="shared" si="148"/>
        <v>42033</v>
      </c>
      <c r="AD229" s="391">
        <f t="shared" si="148"/>
        <v>3789</v>
      </c>
      <c r="AE229" s="379">
        <f t="shared" si="148"/>
        <v>3367</v>
      </c>
      <c r="AF229" s="379">
        <f t="shared" si="148"/>
        <v>4593</v>
      </c>
      <c r="AG229" s="379">
        <f t="shared" si="148"/>
        <v>3626</v>
      </c>
      <c r="AH229" s="379">
        <f t="shared" si="148"/>
        <v>4560</v>
      </c>
      <c r="AI229" s="379">
        <f t="shared" si="148"/>
        <v>4513</v>
      </c>
      <c r="AJ229" s="379">
        <f t="shared" si="148"/>
        <v>3982</v>
      </c>
      <c r="AK229" s="379">
        <f t="shared" si="148"/>
        <v>3832</v>
      </c>
      <c r="AL229" s="379">
        <f t="shared" si="148"/>
        <v>3567</v>
      </c>
      <c r="AM229" s="379">
        <f t="shared" si="148"/>
        <v>4074</v>
      </c>
      <c r="AN229" s="379">
        <f t="shared" si="148"/>
        <v>3625</v>
      </c>
      <c r="AO229" s="392">
        <f t="shared" si="148"/>
        <v>4994</v>
      </c>
      <c r="AP229" s="393">
        <f t="shared" si="148"/>
        <v>48522</v>
      </c>
      <c r="AQ229" s="391">
        <f t="shared" si="148"/>
        <v>4320</v>
      </c>
      <c r="AR229" s="379">
        <f t="shared" ref="AR229:AS229" si="149">+AR182</f>
        <v>3771</v>
      </c>
      <c r="AS229" s="379">
        <f t="shared" si="149"/>
        <v>4830</v>
      </c>
      <c r="AT229" s="379">
        <f t="shared" ref="AT229:AU229" si="150">+AT182</f>
        <v>5043</v>
      </c>
      <c r="AU229" s="379">
        <f t="shared" si="150"/>
        <v>6573</v>
      </c>
      <c r="AV229" s="379">
        <f t="shared" ref="AV229:AW229" si="151">+AV182</f>
        <v>4897</v>
      </c>
      <c r="AW229" s="379">
        <f t="shared" si="151"/>
        <v>5467</v>
      </c>
      <c r="AX229" s="379">
        <f t="shared" ref="AX229:AY229" si="152">+AX182</f>
        <v>4582</v>
      </c>
      <c r="AY229" s="379">
        <f t="shared" si="152"/>
        <v>4496</v>
      </c>
      <c r="AZ229" s="379">
        <f t="shared" ref="AZ229:BA229" si="153">+AZ182</f>
        <v>4935</v>
      </c>
      <c r="BA229" s="379">
        <f t="shared" si="153"/>
        <v>6013</v>
      </c>
      <c r="BB229" s="379">
        <f t="shared" ref="BB229:BD229" si="154">+BB182</f>
        <v>6278</v>
      </c>
      <c r="BC229" s="393">
        <f t="shared" si="127"/>
        <v>61205</v>
      </c>
      <c r="BD229" s="391">
        <f t="shared" si="154"/>
        <v>5445</v>
      </c>
      <c r="BE229" s="379">
        <f t="shared" ref="BE229" si="155">+BE182</f>
        <v>3153</v>
      </c>
      <c r="BF229" s="367">
        <f t="shared" si="109"/>
        <v>7156</v>
      </c>
      <c r="BG229" s="225">
        <f t="shared" si="110"/>
        <v>8091</v>
      </c>
      <c r="BH229" s="215">
        <f t="shared" si="111"/>
        <v>8598</v>
      </c>
      <c r="BI229" s="197">
        <f t="shared" si="112"/>
        <v>6.2662217278457444</v>
      </c>
      <c r="BJ229" s="113"/>
      <c r="BK229" s="113"/>
    </row>
    <row r="230" spans="1:63" ht="20.100000000000001" customHeight="1" thickBot="1" x14ac:dyDescent="0.3">
      <c r="A230" s="102"/>
      <c r="B230" s="399" t="s">
        <v>230</v>
      </c>
      <c r="C230" s="400"/>
      <c r="D230" s="394">
        <f>+D222+D224+D229</f>
        <v>5625779</v>
      </c>
      <c r="E230" s="395">
        <f t="shared" ref="E230:AR230" si="156">+E222+E224+E229</f>
        <v>4828569</v>
      </c>
      <c r="F230" s="395">
        <f t="shared" si="156"/>
        <v>9956942</v>
      </c>
      <c r="G230" s="395">
        <f t="shared" si="156"/>
        <v>7413128</v>
      </c>
      <c r="H230" s="395">
        <f t="shared" si="156"/>
        <v>7488037</v>
      </c>
      <c r="I230" s="395">
        <f t="shared" si="156"/>
        <v>7462001</v>
      </c>
      <c r="J230" s="395">
        <f t="shared" si="156"/>
        <v>7692031</v>
      </c>
      <c r="K230" s="395">
        <f t="shared" si="156"/>
        <v>8098377</v>
      </c>
      <c r="L230" s="395">
        <f t="shared" si="156"/>
        <v>8021322.3817992369</v>
      </c>
      <c r="M230" s="395">
        <f t="shared" si="156"/>
        <v>8795975</v>
      </c>
      <c r="N230" s="395">
        <f t="shared" si="156"/>
        <v>9537291</v>
      </c>
      <c r="O230" s="396">
        <f t="shared" si="156"/>
        <v>11243534</v>
      </c>
      <c r="P230" s="397">
        <f t="shared" si="156"/>
        <v>96162986.381799236</v>
      </c>
      <c r="Q230" s="394">
        <f t="shared" si="156"/>
        <v>9898264</v>
      </c>
      <c r="R230" s="395">
        <f t="shared" si="156"/>
        <v>9309039</v>
      </c>
      <c r="S230" s="395">
        <f t="shared" si="156"/>
        <v>10403408</v>
      </c>
      <c r="T230" s="395">
        <f t="shared" si="156"/>
        <v>10607522</v>
      </c>
      <c r="U230" s="395">
        <f t="shared" si="156"/>
        <v>10898613</v>
      </c>
      <c r="V230" s="395">
        <f t="shared" si="156"/>
        <v>10981793</v>
      </c>
      <c r="W230" s="395">
        <f t="shared" si="156"/>
        <v>11233857</v>
      </c>
      <c r="X230" s="395">
        <f t="shared" si="156"/>
        <v>11756210</v>
      </c>
      <c r="Y230" s="395">
        <f t="shared" si="156"/>
        <v>11681697</v>
      </c>
      <c r="Z230" s="395">
        <f t="shared" si="156"/>
        <v>12082630</v>
      </c>
      <c r="AA230" s="395">
        <f t="shared" si="156"/>
        <v>11987003</v>
      </c>
      <c r="AB230" s="396">
        <f t="shared" si="156"/>
        <v>13588097.77</v>
      </c>
      <c r="AC230" s="397">
        <f t="shared" si="156"/>
        <v>134428133.76999998</v>
      </c>
      <c r="AD230" s="394">
        <f t="shared" si="156"/>
        <v>11800656</v>
      </c>
      <c r="AE230" s="395">
        <f t="shared" si="156"/>
        <v>11043698</v>
      </c>
      <c r="AF230" s="395">
        <f t="shared" si="156"/>
        <v>12772585</v>
      </c>
      <c r="AG230" s="395">
        <f t="shared" si="156"/>
        <v>12275763</v>
      </c>
      <c r="AH230" s="395">
        <f t="shared" si="156"/>
        <v>12963813</v>
      </c>
      <c r="AI230" s="395">
        <f t="shared" si="156"/>
        <v>13095949</v>
      </c>
      <c r="AJ230" s="395">
        <f t="shared" si="156"/>
        <v>13049369</v>
      </c>
      <c r="AK230" s="395">
        <f t="shared" si="156"/>
        <v>13529239</v>
      </c>
      <c r="AL230" s="395">
        <f t="shared" si="156"/>
        <v>14578467</v>
      </c>
      <c r="AM230" s="395">
        <f t="shared" si="156"/>
        <v>14059741</v>
      </c>
      <c r="AN230" s="395">
        <f t="shared" si="156"/>
        <v>14186727</v>
      </c>
      <c r="AO230" s="396">
        <f t="shared" si="156"/>
        <v>14637957</v>
      </c>
      <c r="AP230" s="397">
        <f t="shared" si="156"/>
        <v>157993964</v>
      </c>
      <c r="AQ230" s="394">
        <f t="shared" si="156"/>
        <v>13396623</v>
      </c>
      <c r="AR230" s="395">
        <f t="shared" si="156"/>
        <v>12112745</v>
      </c>
      <c r="AS230" s="395">
        <f t="shared" ref="AS230:AT230" si="157">+AS222+AS224+AS229</f>
        <v>13617264</v>
      </c>
      <c r="AT230" s="395">
        <f t="shared" si="157"/>
        <v>13848251.809999999</v>
      </c>
      <c r="AU230" s="395">
        <f t="shared" ref="AU230:AV230" si="158">+AU222+AU224+AU229</f>
        <v>14807702</v>
      </c>
      <c r="AV230" s="395">
        <f t="shared" si="158"/>
        <v>14580411</v>
      </c>
      <c r="AW230" s="395">
        <f t="shared" ref="AW230:AX230" si="159">+AW222+AW224+AW229</f>
        <v>14922621</v>
      </c>
      <c r="AX230" s="395">
        <f t="shared" si="159"/>
        <v>15533021</v>
      </c>
      <c r="AY230" s="395">
        <f t="shared" ref="AY230:AZ230" si="160">+AY222+AY224+AY229</f>
        <v>15236680</v>
      </c>
      <c r="AZ230" s="395">
        <f t="shared" si="160"/>
        <v>15851406</v>
      </c>
      <c r="BA230" s="395">
        <f t="shared" ref="BA230:BD230" si="161">+BA222+BA224+BA229</f>
        <v>15397656</v>
      </c>
      <c r="BB230" s="395">
        <f t="shared" si="161"/>
        <v>15915570</v>
      </c>
      <c r="BC230" s="397">
        <f t="shared" si="161"/>
        <v>175219950.81</v>
      </c>
      <c r="BD230" s="394">
        <f t="shared" si="161"/>
        <v>15024589</v>
      </c>
      <c r="BE230" s="395">
        <f t="shared" ref="BE230" si="162">+BE222+BE224+BE229</f>
        <v>14280473</v>
      </c>
      <c r="BF230" s="286">
        <f t="shared" si="109"/>
        <v>22844354</v>
      </c>
      <c r="BG230" s="184">
        <f t="shared" si="110"/>
        <v>25509368</v>
      </c>
      <c r="BH230" s="185">
        <f t="shared" si="111"/>
        <v>29305062</v>
      </c>
      <c r="BI230" s="273">
        <f t="shared" si="112"/>
        <v>14.879608150229352</v>
      </c>
      <c r="BJ230" s="113"/>
      <c r="BK230" s="113"/>
    </row>
    <row r="231" spans="1:63" ht="20.100000000000001" customHeight="1" x14ac:dyDescent="0.25">
      <c r="A231" s="102"/>
      <c r="BJ231" s="113"/>
      <c r="BK231" s="113"/>
    </row>
    <row r="232" spans="1:63" ht="20.100000000000001" customHeight="1" x14ac:dyDescent="0.25">
      <c r="A232" s="102"/>
      <c r="BJ232" s="113"/>
      <c r="BK232" s="113"/>
    </row>
  </sheetData>
  <mergeCells count="40">
    <mergeCell ref="B69:C69"/>
    <mergeCell ref="BF9:BH9"/>
    <mergeCell ref="BF10:BH10"/>
    <mergeCell ref="BI10:BI11"/>
    <mergeCell ref="B30:C30"/>
    <mergeCell ref="D9:O10"/>
    <mergeCell ref="P9:P10"/>
    <mergeCell ref="B9:C11"/>
    <mergeCell ref="B16:C16"/>
    <mergeCell ref="Q9:AB10"/>
    <mergeCell ref="B12:C12"/>
    <mergeCell ref="AD9:AO10"/>
    <mergeCell ref="AQ9:BB10"/>
    <mergeCell ref="BD9:BE10"/>
    <mergeCell ref="B99:C99"/>
    <mergeCell ref="B73:C73"/>
    <mergeCell ref="B143:C143"/>
    <mergeCell ref="B145:C145"/>
    <mergeCell ref="B147:C147"/>
    <mergeCell ref="B78:C78"/>
    <mergeCell ref="B80:C80"/>
    <mergeCell ref="B88:C88"/>
    <mergeCell ref="B90:C90"/>
    <mergeCell ref="B83:C83"/>
    <mergeCell ref="B85:C85"/>
    <mergeCell ref="B87:C87"/>
    <mergeCell ref="B104:C104"/>
    <mergeCell ref="B106:C106"/>
    <mergeCell ref="B101:C101"/>
    <mergeCell ref="B75:C75"/>
    <mergeCell ref="B152:C152"/>
    <mergeCell ref="B149:C149"/>
    <mergeCell ref="B141:C141"/>
    <mergeCell ref="B116:C116"/>
    <mergeCell ref="B118:C118"/>
    <mergeCell ref="B125:C125"/>
    <mergeCell ref="B139:C139"/>
    <mergeCell ref="B121:C121"/>
    <mergeCell ref="B123:C123"/>
    <mergeCell ref="B128:C128"/>
  </mergeCells>
  <printOptions horizontalCentered="1"/>
  <pageMargins left="0.15748031496062992" right="0.15748031496062992" top="0.19685039370078741" bottom="0.19685039370078741" header="0.19685039370078741" footer="0.19685039370078741"/>
  <pageSetup scale="38" fitToHeight="0" orientation="portrait" r:id="rId1"/>
  <headerFooter>
    <oddFooter>&amp;LPMMS/mnlc&amp;C&amp;"Arial,Negrita"&amp;12&amp;P</oddFooter>
  </headerFooter>
  <rowBreaks count="2" manualBreakCount="2">
    <brk id="95" min="1" max="46" man="1"/>
    <brk id="181" min="1" max="46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28575</xdr:rowOff>
              </from>
              <to>
                <xdr:col>2</xdr:col>
                <xdr:colOff>571500</xdr:colOff>
                <xdr:row>6</xdr:row>
                <xdr:rowOff>209550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PREPARACION</vt:lpstr>
      <vt:lpstr>EST-FINAL</vt:lpstr>
      <vt:lpstr>'EST-FINAL'!Área_de_impresión</vt:lpstr>
      <vt:lpstr>PREPARACION!Área_de_impresión</vt:lpstr>
      <vt:lpstr>'EST-FINAL'!Títulos_a_imprimir</vt:lpstr>
      <vt:lpstr>PREPARACION!Títulos_a_imprimir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2019-04-03T21:26:36Z</cp:lastPrinted>
  <dcterms:created xsi:type="dcterms:W3CDTF">2010-02-24T14:16:20Z</dcterms:created>
  <dcterms:modified xsi:type="dcterms:W3CDTF">2019-04-03T21:26:51Z</dcterms:modified>
</cp:coreProperties>
</file>